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..ACQUISITIONS 2025 - 2026\FORMAL QUOTATIONS\FQ Walk In Built In Safe\"/>
    </mc:Choice>
  </mc:AlternateContent>
  <xr:revisionPtr revIDLastSave="0" documentId="13_ncr:1_{3242B1FA-937D-4C42-9972-445494AF1BC1}" xr6:coauthVersionLast="47" xr6:coauthVersionMax="47" xr10:uidLastSave="{00000000-0000-0000-0000-000000000000}"/>
  <bookViews>
    <workbookView xWindow="28680" yWindow="645" windowWidth="29040" windowHeight="15720" xr2:uid="{00000000-000D-0000-FFFF-FFFF00000000}"/>
  </bookViews>
  <sheets>
    <sheet name="Pricing Schedule" sheetId="3" r:id="rId1"/>
  </sheets>
  <definedNames>
    <definedName name="_Hlk213854783" localSheetId="0">'Pricing Schedule'!$B$2</definedName>
    <definedName name="_xlnm.Print_Area" localSheetId="0">'Pricing Schedule'!$B$3:$F$31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" l="1"/>
  <c r="F18" i="3" s="1"/>
  <c r="D19" i="3"/>
  <c r="F19" i="3" s="1"/>
  <c r="D17" i="3"/>
  <c r="F17" i="3" s="1"/>
  <c r="D21" i="3"/>
  <c r="E15" i="3"/>
  <c r="F15" i="3" s="1"/>
  <c r="F21" i="3" l="1"/>
  <c r="E14" i="3"/>
  <c r="F14" i="3" s="1"/>
  <c r="E13" i="3"/>
  <c r="F13" i="3" s="1"/>
  <c r="E12" i="3"/>
  <c r="F12" i="3" s="1"/>
  <c r="E11" i="3"/>
  <c r="F11" i="3" s="1"/>
  <c r="E9" i="3"/>
  <c r="F9" i="3" s="1"/>
  <c r="F25" i="3" l="1"/>
</calcChain>
</file>

<file path=xl/sharedStrings.xml><?xml version="1.0" encoding="utf-8"?>
<sst xmlns="http://schemas.openxmlformats.org/spreadsheetml/2006/main" count="32" uniqueCount="29">
  <si>
    <t>DESCRIPTION</t>
  </si>
  <si>
    <t>SCHEDULE A: MONTHLY MAINTENANCE</t>
  </si>
  <si>
    <t>SCHEDULE B: CALL OUTS</t>
  </si>
  <si>
    <t>SCHEDULE C: MARK-UP ON MATERIAL AND PARTS</t>
  </si>
  <si>
    <t>(a)Mark-up on parts and material: Less than R2000*</t>
  </si>
  <si>
    <t>(b) Mark on parts and material: Between R2001 and R10 000*</t>
  </si>
  <si>
    <t>(c) Mark up on parts above R10 000*</t>
  </si>
  <si>
    <t>SCHEDULE D: ANNEXURE B</t>
  </si>
  <si>
    <t>Submission of 1 x Annexure B report</t>
  </si>
  <si>
    <t>e) Travelling charges for additional service requests (per km)</t>
  </si>
  <si>
    <t>Year 1 (6 months)</t>
  </si>
  <si>
    <t>Percentage Mark -up</t>
  </si>
  <si>
    <t>d) Labour rate for additional services requests carried out on Saturdays, Sundays and Public Holidays</t>
  </si>
  <si>
    <t>a) Call outs for additional service request inclusive of first hour of service</t>
  </si>
  <si>
    <t>b) Labour rate for additional services requests carried out during normal working hours: Office hours – Mon-Fri (08:00 – 16:30)</t>
  </si>
  <si>
    <t>c) Labour rate for additional services requests carried out during normal working hours</t>
  </si>
  <si>
    <t>Quantity</t>
  </si>
  <si>
    <t>Inspection and or assessment, and service/ repair (travel and labour included)</t>
  </si>
  <si>
    <t>SCHEDULE D: ADDITIONAL WORK NOT COVERED IN A, B AND C</t>
  </si>
  <si>
    <t xml:space="preserve">Name of Service Provider: </t>
  </si>
  <si>
    <t>Tariff Incl. VAT</t>
  </si>
  <si>
    <t>Annual Fee Incl. VAT</t>
  </si>
  <si>
    <t>(a) Mark-up on parts and material: Less than R2000*</t>
  </si>
  <si>
    <t>TOTAL CONTRACT SUM OVER 0,5 YEARS</t>
  </si>
  <si>
    <t xml:space="preserve">APPOINTMENT OF AN EXPERIENCED WALK – IN / BUILT – IN SAFE SERVICE PROVIDER </t>
  </si>
  <si>
    <r>
      <rPr>
        <b/>
        <sz val="11"/>
        <rFont val="Calibri"/>
        <family val="2"/>
        <scheme val="minor"/>
      </rPr>
      <t xml:space="preserve">NOTE: </t>
    </r>
    <r>
      <rPr>
        <b/>
        <i/>
        <sz val="11"/>
        <color rgb="FFFF0000"/>
        <rFont val="Calibri"/>
        <family val="2"/>
        <scheme val="minor"/>
      </rPr>
      <t>COMPLETE ONLY THE YELLOW CELLS</t>
    </r>
  </si>
  <si>
    <t>Pricing Schedule for Walk in safes</t>
  </si>
  <si>
    <t xml:space="preserve">ADDENDUM A  </t>
  </si>
  <si>
    <r>
      <t>FQ/SM    /26</t>
    </r>
    <r>
      <rPr>
        <b/>
        <sz val="13"/>
        <color theme="1"/>
        <rFont val="Arial Narrow"/>
        <family val="2"/>
      </rPr>
      <t xml:space="preserve"> APPOINTMENT OF AN EXPERIENCED WALK – IN / BUILT – IN SAFE SERVICE PROVIDER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</si>
</sst>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-1C09]* #,##0.00_-;\-[$R-1C09]* #,##0.00_-;_-[$R-1C09]* &quot;-&quot;??_-;_-@_-"/>
    <numFmt numFmtId="165" formatCode="&quot;R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CEC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68">
    <xf numFmtId="0" fontId="0" fillId="0" borderId="0" xfId="0"/>
    <xf numFmtId="43" fontId="0" fillId="0" borderId="0" xfId="1" applyFont="1"/>
    <xf numFmtId="164" fontId="0" fillId="0" borderId="0" xfId="0" applyNumberFormat="1"/>
    <xf numFmtId="0" fontId="16" fillId="0" borderId="12" xfId="0" applyFont="1" applyBorder="1"/>
    <xf numFmtId="0" fontId="16" fillId="0" borderId="13" xfId="0" applyFont="1" applyBorder="1"/>
    <xf numFmtId="43" fontId="0" fillId="0" borderId="13" xfId="1" applyFont="1" applyBorder="1"/>
    <xf numFmtId="0" fontId="22" fillId="0" borderId="16" xfId="0" applyFont="1" applyBorder="1" applyAlignment="1">
      <alignment vertical="center" wrapText="1"/>
    </xf>
    <xf numFmtId="0" fontId="21" fillId="33" borderId="16" xfId="0" applyFont="1" applyFill="1" applyBorder="1" applyAlignment="1">
      <alignment vertical="center" wrapText="1"/>
    </xf>
    <xf numFmtId="0" fontId="21" fillId="33" borderId="17" xfId="0" applyFont="1" applyFill="1" applyBorder="1" applyAlignment="1">
      <alignment vertical="center" wrapText="1"/>
    </xf>
    <xf numFmtId="0" fontId="21" fillId="33" borderId="18" xfId="0" applyFont="1" applyFill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1" fillId="35" borderId="18" xfId="0" applyFont="1" applyFill="1" applyBorder="1" applyAlignment="1">
      <alignment vertical="center" wrapText="1"/>
    </xf>
    <xf numFmtId="0" fontId="22" fillId="0" borderId="17" xfId="0" applyFont="1" applyBorder="1" applyAlignment="1">
      <alignment horizontal="justify" vertical="center" wrapText="1"/>
    </xf>
    <xf numFmtId="0" fontId="22" fillId="0" borderId="18" xfId="0" applyFont="1" applyBorder="1" applyAlignment="1">
      <alignment vertical="center" wrapText="1"/>
    </xf>
    <xf numFmtId="0" fontId="21" fillId="33" borderId="16" xfId="0" applyFont="1" applyFill="1" applyBorder="1" applyAlignment="1">
      <alignment horizontal="right" wrapText="1"/>
    </xf>
    <xf numFmtId="0" fontId="21" fillId="34" borderId="15" xfId="0" applyFont="1" applyFill="1" applyBorder="1" applyAlignment="1">
      <alignment horizontal="justify" vertical="center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1" fillId="33" borderId="11" xfId="0" applyFont="1" applyFill="1" applyBorder="1" applyAlignment="1">
      <alignment vertical="center" wrapText="1"/>
    </xf>
    <xf numFmtId="43" fontId="16" fillId="0" borderId="15" xfId="1" applyFont="1" applyBorder="1"/>
    <xf numFmtId="43" fontId="0" fillId="0" borderId="27" xfId="1" applyFont="1" applyBorder="1"/>
    <xf numFmtId="165" fontId="23" fillId="0" borderId="16" xfId="0" applyNumberFormat="1" applyFont="1" applyBorder="1" applyAlignment="1">
      <alignment horizontal="right" wrapText="1"/>
    </xf>
    <xf numFmtId="165" fontId="23" fillId="0" borderId="18" xfId="0" applyNumberFormat="1" applyFont="1" applyBorder="1" applyAlignment="1">
      <alignment horizontal="right" wrapText="1"/>
    </xf>
    <xf numFmtId="0" fontId="24" fillId="33" borderId="16" xfId="0" applyFont="1" applyFill="1" applyBorder="1" applyAlignment="1">
      <alignment horizontal="right" wrapText="1"/>
    </xf>
    <xf numFmtId="0" fontId="24" fillId="35" borderId="18" xfId="0" applyFont="1" applyFill="1" applyBorder="1" applyAlignment="1">
      <alignment horizontal="right" wrapText="1"/>
    </xf>
    <xf numFmtId="2" fontId="23" fillId="0" borderId="16" xfId="0" applyNumberFormat="1" applyFont="1" applyBorder="1" applyAlignment="1">
      <alignment horizontal="right" wrapText="1"/>
    </xf>
    <xf numFmtId="2" fontId="23" fillId="0" borderId="10" xfId="0" applyNumberFormat="1" applyFont="1" applyBorder="1" applyAlignment="1">
      <alignment horizontal="right"/>
    </xf>
    <xf numFmtId="0" fontId="16" fillId="0" borderId="29" xfId="0" applyFont="1" applyBorder="1"/>
    <xf numFmtId="43" fontId="0" fillId="0" borderId="0" xfId="1" applyFont="1" applyBorder="1"/>
    <xf numFmtId="165" fontId="16" fillId="0" borderId="30" xfId="0" applyNumberFormat="1" applyFont="1" applyBorder="1" applyAlignment="1">
      <alignment wrapText="1"/>
    </xf>
    <xf numFmtId="0" fontId="22" fillId="0" borderId="25" xfId="0" applyFont="1" applyBorder="1" applyAlignment="1">
      <alignment horizontal="justify" vertical="center" wrapText="1"/>
    </xf>
    <xf numFmtId="0" fontId="16" fillId="0" borderId="20" xfId="0" applyFont="1" applyBorder="1"/>
    <xf numFmtId="43" fontId="0" fillId="0" borderId="20" xfId="1" applyFont="1" applyBorder="1"/>
    <xf numFmtId="0" fontId="21" fillId="34" borderId="22" xfId="0" applyFont="1" applyFill="1" applyBorder="1" applyAlignment="1">
      <alignment horizontal="center" vertical="center"/>
    </xf>
    <xf numFmtId="0" fontId="21" fillId="34" borderId="23" xfId="0" applyFont="1" applyFill="1" applyBorder="1" applyAlignment="1">
      <alignment horizontal="center" vertical="center"/>
    </xf>
    <xf numFmtId="0" fontId="21" fillId="34" borderId="24" xfId="0" applyFont="1" applyFill="1" applyBorder="1" applyAlignment="1">
      <alignment horizontal="center" vertical="center"/>
    </xf>
    <xf numFmtId="0" fontId="21" fillId="34" borderId="31" xfId="0" applyFont="1" applyFill="1" applyBorder="1" applyAlignment="1">
      <alignment horizontal="center" vertical="center"/>
    </xf>
    <xf numFmtId="165" fontId="16" fillId="0" borderId="15" xfId="0" applyNumberFormat="1" applyFont="1" applyBorder="1" applyAlignment="1">
      <alignment wrapText="1"/>
    </xf>
    <xf numFmtId="43" fontId="16" fillId="0" borderId="27" xfId="1" applyFont="1" applyBorder="1"/>
    <xf numFmtId="0" fontId="21" fillId="34" borderId="12" xfId="0" applyFont="1" applyFill="1" applyBorder="1" applyAlignment="1">
      <alignment horizontal="justify" vertical="center" wrapText="1"/>
    </xf>
    <xf numFmtId="0" fontId="22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horizontal="justify" vertical="center" wrapText="1"/>
    </xf>
    <xf numFmtId="0" fontId="16" fillId="0" borderId="0" xfId="0" applyFont="1"/>
    <xf numFmtId="0" fontId="22" fillId="0" borderId="0" xfId="0" applyFont="1" applyAlignment="1">
      <alignment horizontal="justify" vertical="center" wrapText="1"/>
    </xf>
    <xf numFmtId="0" fontId="22" fillId="0" borderId="20" xfId="0" applyFont="1" applyBorder="1" applyAlignment="1">
      <alignment horizontal="justify" vertical="center" wrapText="1"/>
    </xf>
    <xf numFmtId="165" fontId="22" fillId="0" borderId="16" xfId="0" applyNumberFormat="1" applyFont="1" applyBorder="1" applyAlignment="1">
      <alignment horizontal="right" wrapText="1"/>
    </xf>
    <xf numFmtId="4" fontId="23" fillId="0" borderId="16" xfId="0" applyNumberFormat="1" applyFont="1" applyBorder="1" applyAlignment="1">
      <alignment horizontal="right" wrapText="1"/>
    </xf>
    <xf numFmtId="0" fontId="16" fillId="0" borderId="27" xfId="0" applyFont="1" applyBorder="1"/>
    <xf numFmtId="43" fontId="0" fillId="0" borderId="27" xfId="1" applyFont="1" applyFill="1" applyBorder="1"/>
    <xf numFmtId="10" fontId="16" fillId="0" borderId="27" xfId="0" applyNumberFormat="1" applyFont="1" applyBorder="1" applyAlignment="1">
      <alignment wrapText="1"/>
    </xf>
    <xf numFmtId="165" fontId="23" fillId="0" borderId="0" xfId="0" applyNumberFormat="1" applyFont="1" applyAlignment="1">
      <alignment horizontal="right" wrapText="1"/>
    </xf>
    <xf numFmtId="0" fontId="20" fillId="0" borderId="29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164" fontId="0" fillId="0" borderId="28" xfId="0" applyNumberFormat="1" applyBorder="1"/>
    <xf numFmtId="165" fontId="25" fillId="36" borderId="16" xfId="0" applyNumberFormat="1" applyFont="1" applyFill="1" applyBorder="1" applyAlignment="1">
      <alignment horizontal="right" wrapText="1"/>
    </xf>
    <xf numFmtId="10" fontId="27" fillId="36" borderId="18" xfId="0" applyNumberFormat="1" applyFont="1" applyFill="1" applyBorder="1" applyAlignment="1">
      <alignment wrapText="1"/>
    </xf>
    <xf numFmtId="10" fontId="27" fillId="36" borderId="26" xfId="0" applyNumberFormat="1" applyFont="1" applyFill="1" applyBorder="1" applyAlignment="1">
      <alignment wrapText="1"/>
    </xf>
    <xf numFmtId="43" fontId="26" fillId="36" borderId="15" xfId="1" applyFont="1" applyFill="1" applyBorder="1"/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9" fillId="0" borderId="0" xfId="0" applyFont="1"/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4" xr:uid="{13483455-C6F1-4898-8D1E-DF3C4D3EFBEB}"/>
    <cellStyle name="Comma 3" xfId="46" xr:uid="{F9E3D929-7F1B-4106-A833-F129DC905044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2464793C-1C7E-4A8C-971E-99FF694C625C}"/>
    <cellStyle name="Note" xfId="16" builtinId="10" customBuiltin="1"/>
    <cellStyle name="Output" xfId="11" builtinId="21" customBuiltin="1"/>
    <cellStyle name="Percent 2" xfId="45" xr:uid="{BB9A82B9-BFB6-4932-A24A-B23909839B56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FF26-1E52-4FC7-A59E-F203EE4A0644}">
  <sheetPr>
    <pageSetUpPr fitToPage="1"/>
  </sheetPr>
  <dimension ref="B1:F32"/>
  <sheetViews>
    <sheetView tabSelected="1" zoomScale="60" zoomScaleNormal="60" zoomScaleSheetLayoutView="80" zoomScalePageLayoutView="6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33.28515625" style="1" customWidth="1"/>
    <col min="3" max="3" width="11.42578125" style="1" bestFit="1" customWidth="1"/>
    <col min="4" max="4" width="15.42578125" style="1" customWidth="1"/>
    <col min="5" max="5" width="21.7109375" style="1" bestFit="1" customWidth="1"/>
    <col min="6" max="6" width="20.85546875" style="2" bestFit="1" customWidth="1"/>
  </cols>
  <sheetData>
    <row r="1" spans="2:6" ht="19.5" customHeight="1" x14ac:dyDescent="0.3">
      <c r="B1" s="67" t="s">
        <v>27</v>
      </c>
    </row>
    <row r="2" spans="2:6" ht="24" customHeight="1" thickBot="1" x14ac:dyDescent="0.35">
      <c r="B2" s="67" t="s">
        <v>28</v>
      </c>
    </row>
    <row r="3" spans="2:6" ht="24.75" customHeight="1" thickBot="1" x14ac:dyDescent="0.3">
      <c r="B3" s="61" t="s">
        <v>24</v>
      </c>
      <c r="C3" s="62"/>
      <c r="D3" s="62"/>
      <c r="E3" s="62"/>
      <c r="F3" s="63"/>
    </row>
    <row r="4" spans="2:6" ht="21.75" customHeight="1" thickBot="1" x14ac:dyDescent="0.3">
      <c r="B4" s="52" t="s">
        <v>19</v>
      </c>
      <c r="C4" s="53"/>
      <c r="D4" s="54"/>
      <c r="E4" s="54"/>
      <c r="F4" s="55"/>
    </row>
    <row r="5" spans="2:6" ht="15.75" thickBot="1" x14ac:dyDescent="0.3">
      <c r="B5" s="20" t="s">
        <v>26</v>
      </c>
      <c r="C5" s="39"/>
      <c r="D5" s="21"/>
      <c r="E5" s="21"/>
      <c r="F5" s="56"/>
    </row>
    <row r="6" spans="2:6" ht="16.5" thickBot="1" x14ac:dyDescent="0.3">
      <c r="B6" s="15" t="s">
        <v>0</v>
      </c>
      <c r="C6" s="40"/>
      <c r="D6" s="64" t="s">
        <v>10</v>
      </c>
      <c r="E6" s="65"/>
      <c r="F6" s="66"/>
    </row>
    <row r="7" spans="2:6" ht="15.75" x14ac:dyDescent="0.25">
      <c r="B7" s="34"/>
      <c r="C7" s="37" t="s">
        <v>16</v>
      </c>
      <c r="D7" s="35" t="s">
        <v>20</v>
      </c>
      <c r="E7" s="35" t="s">
        <v>20</v>
      </c>
      <c r="F7" s="36" t="s">
        <v>21</v>
      </c>
    </row>
    <row r="8" spans="2:6" ht="15.75" x14ac:dyDescent="0.25">
      <c r="B8" s="8" t="s">
        <v>1</v>
      </c>
      <c r="C8" s="19"/>
      <c r="D8" s="7"/>
      <c r="E8" s="7"/>
      <c r="F8" s="9"/>
    </row>
    <row r="9" spans="2:6" ht="15.75" x14ac:dyDescent="0.25">
      <c r="B9" s="10" t="s">
        <v>17</v>
      </c>
      <c r="C9" s="41">
        <v>30</v>
      </c>
      <c r="D9" s="57">
        <v>0</v>
      </c>
      <c r="E9" s="22">
        <f>D9</f>
        <v>0</v>
      </c>
      <c r="F9" s="23">
        <f>C9*E9</f>
        <v>0</v>
      </c>
    </row>
    <row r="10" spans="2:6" ht="15.75" x14ac:dyDescent="0.25">
      <c r="B10" s="8" t="s">
        <v>2</v>
      </c>
      <c r="C10" s="19"/>
      <c r="D10" s="24"/>
      <c r="E10" s="24"/>
      <c r="F10" s="25"/>
    </row>
    <row r="11" spans="2:6" ht="15.75" x14ac:dyDescent="0.25">
      <c r="B11" s="10" t="s">
        <v>13</v>
      </c>
      <c r="C11" s="41">
        <v>20</v>
      </c>
      <c r="D11" s="57">
        <v>0</v>
      </c>
      <c r="E11" s="22">
        <f>2*D11</f>
        <v>0</v>
      </c>
      <c r="F11" s="23">
        <f>C11*E11</f>
        <v>0</v>
      </c>
    </row>
    <row r="12" spans="2:6" ht="15.75" x14ac:dyDescent="0.25">
      <c r="B12" s="10" t="s">
        <v>14</v>
      </c>
      <c r="C12" s="41">
        <v>5</v>
      </c>
      <c r="D12" s="57">
        <v>0</v>
      </c>
      <c r="E12" s="22">
        <f>5*D12</f>
        <v>0</v>
      </c>
      <c r="F12" s="23">
        <f>C12*E12</f>
        <v>0</v>
      </c>
    </row>
    <row r="13" spans="2:6" ht="15.75" x14ac:dyDescent="0.25">
      <c r="B13" s="10" t="s">
        <v>15</v>
      </c>
      <c r="C13" s="41">
        <v>5</v>
      </c>
      <c r="D13" s="57">
        <v>0</v>
      </c>
      <c r="E13" s="22">
        <f>1*D13</f>
        <v>0</v>
      </c>
      <c r="F13" s="23">
        <f>C13*E13</f>
        <v>0</v>
      </c>
    </row>
    <row r="14" spans="2:6" ht="15.75" x14ac:dyDescent="0.25">
      <c r="B14" s="10" t="s">
        <v>12</v>
      </c>
      <c r="C14" s="41">
        <v>5</v>
      </c>
      <c r="D14" s="57">
        <v>0</v>
      </c>
      <c r="E14" s="22">
        <f>1*D14</f>
        <v>0</v>
      </c>
      <c r="F14" s="23">
        <f>C14*E14</f>
        <v>0</v>
      </c>
    </row>
    <row r="15" spans="2:6" ht="15.75" x14ac:dyDescent="0.25">
      <c r="B15" s="10" t="s">
        <v>9</v>
      </c>
      <c r="C15" s="41">
        <v>500</v>
      </c>
      <c r="D15" s="57">
        <v>0</v>
      </c>
      <c r="E15" s="47">
        <f>6</f>
        <v>6</v>
      </c>
      <c r="F15" s="23">
        <f>C15*E15*D15</f>
        <v>0</v>
      </c>
    </row>
    <row r="16" spans="2:6" ht="15.75" x14ac:dyDescent="0.25">
      <c r="B16" s="8" t="s">
        <v>3</v>
      </c>
      <c r="C16" s="19"/>
      <c r="D16" s="14"/>
      <c r="E16" s="24"/>
      <c r="F16" s="25"/>
    </row>
    <row r="17" spans="2:6" ht="15.75" x14ac:dyDescent="0.25">
      <c r="B17" s="12" t="s">
        <v>22</v>
      </c>
      <c r="C17" s="22">
        <v>3500</v>
      </c>
      <c r="D17" s="22">
        <f>C17</f>
        <v>3500</v>
      </c>
      <c r="E17" s="26">
        <v>5</v>
      </c>
      <c r="F17" s="23">
        <f>((((D17*E17)+((D17*E17)*F28)))/36)*6</f>
        <v>2916.6666666666665</v>
      </c>
    </row>
    <row r="18" spans="2:6" ht="15.75" x14ac:dyDescent="0.25">
      <c r="B18" s="12" t="s">
        <v>5</v>
      </c>
      <c r="C18" s="22">
        <v>7500</v>
      </c>
      <c r="D18" s="22">
        <f t="shared" ref="D18:D19" si="0">C18</f>
        <v>7500</v>
      </c>
      <c r="E18" s="27">
        <v>4</v>
      </c>
      <c r="F18" s="23">
        <f>((((D18*E18)+((D18*E18)*F29)))/36)*6</f>
        <v>5000</v>
      </c>
    </row>
    <row r="19" spans="2:6" ht="15.75" x14ac:dyDescent="0.25">
      <c r="B19" s="12" t="s">
        <v>6</v>
      </c>
      <c r="C19" s="22">
        <v>15000</v>
      </c>
      <c r="D19" s="22">
        <f t="shared" si="0"/>
        <v>15000</v>
      </c>
      <c r="E19" s="26">
        <v>3</v>
      </c>
      <c r="F19" s="23">
        <f>((((D19*E19)+((D19*E19)*F30)))/36)*6</f>
        <v>7500</v>
      </c>
    </row>
    <row r="20" spans="2:6" ht="15.75" x14ac:dyDescent="0.25">
      <c r="B20" s="8" t="s">
        <v>7</v>
      </c>
      <c r="C20" s="19"/>
      <c r="D20" s="14"/>
      <c r="E20" s="24"/>
      <c r="F20" s="25"/>
    </row>
    <row r="21" spans="2:6" ht="15.75" x14ac:dyDescent="0.25">
      <c r="B21" s="12" t="s">
        <v>8</v>
      </c>
      <c r="C21" s="46">
        <v>20000</v>
      </c>
      <c r="D21" s="46">
        <f>C21</f>
        <v>20000</v>
      </c>
      <c r="E21" s="22"/>
      <c r="F21" s="23">
        <f>D21</f>
        <v>20000</v>
      </c>
    </row>
    <row r="22" spans="2:6" ht="15.75" x14ac:dyDescent="0.25">
      <c r="B22" s="8" t="s">
        <v>18</v>
      </c>
      <c r="C22" s="19"/>
      <c r="D22" s="7"/>
      <c r="E22" s="7"/>
      <c r="F22" s="11"/>
    </row>
    <row r="23" spans="2:6" ht="15.75" x14ac:dyDescent="0.25">
      <c r="B23" s="12"/>
      <c r="C23" s="42"/>
      <c r="D23" s="6"/>
      <c r="E23" s="6"/>
      <c r="F23" s="13"/>
    </row>
    <row r="24" spans="2:6" ht="15.75" thickBot="1" x14ac:dyDescent="0.3">
      <c r="B24" s="16"/>
      <c r="C24" s="17"/>
      <c r="D24" s="17"/>
      <c r="E24" s="17"/>
      <c r="F24" s="18"/>
    </row>
    <row r="25" spans="2:6" ht="15.75" thickBot="1" x14ac:dyDescent="0.3">
      <c r="B25" s="3" t="s">
        <v>23</v>
      </c>
      <c r="C25" s="4"/>
      <c r="D25" s="4"/>
      <c r="E25" s="5"/>
      <c r="F25" s="38">
        <f>F9+F11+F12+F13+F14+F15+F17+F18+F19+F21</f>
        <v>35416.666666666664</v>
      </c>
    </row>
    <row r="26" spans="2:6" x14ac:dyDescent="0.25">
      <c r="B26" s="28"/>
      <c r="C26" s="43"/>
      <c r="D26" s="43"/>
      <c r="E26" s="29"/>
      <c r="F26" s="30"/>
    </row>
    <row r="27" spans="2:6" x14ac:dyDescent="0.25">
      <c r="B27" s="28" t="s">
        <v>11</v>
      </c>
      <c r="C27" s="43"/>
      <c r="D27" s="43"/>
      <c r="E27" s="29"/>
      <c r="F27" s="30"/>
    </row>
    <row r="28" spans="2:6" ht="15.75" x14ac:dyDescent="0.25">
      <c r="B28" s="12" t="s">
        <v>4</v>
      </c>
      <c r="C28" s="44"/>
      <c r="D28" s="43"/>
      <c r="E28" s="29"/>
      <c r="F28" s="58">
        <v>0</v>
      </c>
    </row>
    <row r="29" spans="2:6" ht="15.75" x14ac:dyDescent="0.25">
      <c r="B29" s="12" t="s">
        <v>5</v>
      </c>
      <c r="C29" s="44"/>
      <c r="D29" s="43"/>
      <c r="E29" s="29"/>
      <c r="F29" s="58">
        <v>0</v>
      </c>
    </row>
    <row r="30" spans="2:6" ht="16.5" thickBot="1" x14ac:dyDescent="0.3">
      <c r="B30" s="31" t="s">
        <v>6</v>
      </c>
      <c r="C30" s="45"/>
      <c r="D30" s="32"/>
      <c r="E30" s="33"/>
      <c r="F30" s="59">
        <v>0</v>
      </c>
    </row>
    <row r="31" spans="2:6" ht="15.75" thickBot="1" x14ac:dyDescent="0.3">
      <c r="C31" s="48"/>
      <c r="D31" s="48"/>
      <c r="E31" s="49"/>
      <c r="F31" s="50"/>
    </row>
    <row r="32" spans="2:6" ht="16.5" thickBot="1" x14ac:dyDescent="0.3">
      <c r="B32" s="60" t="s">
        <v>25</v>
      </c>
      <c r="C32" s="29"/>
      <c r="D32" s="29"/>
      <c r="E32" s="29"/>
      <c r="F32" s="51"/>
    </row>
  </sheetData>
  <mergeCells count="2">
    <mergeCell ref="B3:F3"/>
    <mergeCell ref="D6:F6"/>
  </mergeCells>
  <pageMargins left="0.70866141732283461" right="0.70866141732283461" top="0.74803149606299213" bottom="0.74803149606299213" header="0.31496062992125984" footer="0.31496062992125984"/>
  <pageSetup paperSize="9" scale="34" orientation="landscape" horizontalDpi="300" verticalDpi="300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22676FACBCA24489134524219A71C7" ma:contentTypeVersion="12" ma:contentTypeDescription="Create a new document." ma:contentTypeScope="" ma:versionID="b294aa829b8268c098492b91d0295e30">
  <xsd:schema xmlns:xsd="http://www.w3.org/2001/XMLSchema" xmlns:xs="http://www.w3.org/2001/XMLSchema" xmlns:p="http://schemas.microsoft.com/office/2006/metadata/properties" xmlns:ns2="dc9fc60f-101f-459e-9353-63dc5e3e7f8f" xmlns:ns3="49fc6366-0366-4019-88f3-a9155fb341d8" targetNamespace="http://schemas.microsoft.com/office/2006/metadata/properties" ma:root="true" ma:fieldsID="c4467b819753b223c2140c5a78847881" ns2:_="" ns3:_="">
    <xsd:import namespace="dc9fc60f-101f-459e-9353-63dc5e3e7f8f"/>
    <xsd:import namespace="49fc6366-0366-4019-88f3-a9155fb341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fc60f-101f-459e-9353-63dc5e3e7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b35e87b-ec72-467f-973f-f966b806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c6366-0366-4019-88f3-a9155fb341d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506f425-4986-4fe8-af0e-a423cf9368b0}" ma:internalName="TaxCatchAll" ma:showField="CatchAllData" ma:web="49fc6366-0366-4019-88f3-a9155fb341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fc6366-0366-4019-88f3-a9155fb341d8" xsi:nil="true"/>
    <lcf76f155ced4ddcb4097134ff3c332f xmlns="dc9fc60f-101f-459e-9353-63dc5e3e7f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EB1F99-641A-4F6B-9CFD-0D3A27C6A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9fc60f-101f-459e-9353-63dc5e3e7f8f"/>
    <ds:schemaRef ds:uri="49fc6366-0366-4019-88f3-a9155fb341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13F337-151E-42A2-BB89-E9251CACE4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2A163B-538B-4DE2-80BB-72D4FC6AAF54}">
  <ds:schemaRefs>
    <ds:schemaRef ds:uri="http://schemas.microsoft.com/office/2006/metadata/properties"/>
    <ds:schemaRef ds:uri="http://schemas.microsoft.com/office/infopath/2007/PartnerControls"/>
    <ds:schemaRef ds:uri="49fc6366-0366-4019-88f3-a9155fb341d8"/>
    <ds:schemaRef ds:uri="dc9fc60f-101f-459e-9353-63dc5e3e7f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Schedule'!_Hlk213854783</vt:lpstr>
      <vt:lpstr>'Pricing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QSource12 QSource12</dc:creator>
  <cp:lastModifiedBy>Janine Stanfield</cp:lastModifiedBy>
  <cp:lastPrinted>2025-12-08T06:57:57Z</cp:lastPrinted>
  <dcterms:created xsi:type="dcterms:W3CDTF">2021-08-03T09:45:58Z</dcterms:created>
  <dcterms:modified xsi:type="dcterms:W3CDTF">2025-12-11T12:37:31Z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0x0101005B22676FACBCA24489134524219A71C7</vt:lpwstr>
  </property>
  <property fmtid="{D5CDD505-2E9C-101B-9397-08002B2CF9AE}" pid="3" name="MediaServiceImageTags">
    <vt:lpwstr/>
  </property>
</Properties>
</file>