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dreS\Documents\Jamestown\"/>
    </mc:Choice>
  </mc:AlternateContent>
  <bookViews>
    <workbookView xWindow="480" yWindow="30" windowWidth="12435" windowHeight="7485" activeTab="1"/>
  </bookViews>
  <sheets>
    <sheet name="P&amp;G" sheetId="7" r:id="rId1"/>
    <sheet name="New" sheetId="9" r:id="rId2"/>
    <sheet name="Upgrade" sheetId="4" r:id="rId3"/>
    <sheet name="Paving" sheetId="2" r:id="rId4"/>
    <sheet name="Summary" sheetId="10" r:id="rId5"/>
    <sheet name="Sheet3" sheetId="3" r:id="rId6"/>
  </sheets>
  <definedNames>
    <definedName name="_xlnm.Print_Area" localSheetId="1">New!$A$1:$H$168</definedName>
    <definedName name="_xlnm.Print_Area" localSheetId="0">'P&amp;G'!$A$1:$I$44</definedName>
    <definedName name="_xlnm.Print_Area" localSheetId="4">Summary!$A$1:$F$28</definedName>
    <definedName name="_xlnm.Print_Area" localSheetId="2">Upgrade!$A$1:$H$96</definedName>
    <definedName name="_xlnm.Print_Titles" localSheetId="1">New!$1:$5</definedName>
    <definedName name="_xlnm.Print_Titles" localSheetId="2">Upgrade!$1:$5</definedName>
  </definedNames>
  <calcPr calcId="152511"/>
</workbook>
</file>

<file path=xl/calcChain.xml><?xml version="1.0" encoding="utf-8"?>
<calcChain xmlns="http://schemas.openxmlformats.org/spreadsheetml/2006/main">
  <c r="H38" i="2" l="1"/>
  <c r="H96" i="4"/>
  <c r="H44" i="7"/>
  <c r="H168" i="9"/>
  <c r="F26" i="2" l="1"/>
  <c r="F14" i="2" s="1"/>
  <c r="F8" i="9"/>
  <c r="F8" i="2" l="1"/>
  <c r="F20" i="2"/>
  <c r="F142" i="9"/>
  <c r="F140" i="9"/>
  <c r="F98" i="9"/>
  <c r="H22" i="7"/>
  <c r="F24" i="7" s="1"/>
  <c r="H24" i="7" s="1"/>
  <c r="H32" i="7"/>
  <c r="H34" i="7"/>
  <c r="H36" i="7"/>
  <c r="H38" i="7"/>
  <c r="H40" i="7"/>
</calcChain>
</file>

<file path=xl/comments1.xml><?xml version="1.0" encoding="utf-8"?>
<comments xmlns="http://schemas.openxmlformats.org/spreadsheetml/2006/main">
  <authors>
    <author>civilsoft.co</author>
  </authors>
  <commentList>
    <comment ref="A1" authorId="0" shapeId="0">
      <text>
        <r>
          <rPr>
            <sz val="11"/>
            <rFont val="Calibri"/>
            <family val="2"/>
            <scheme val="minor"/>
          </rPr>
          <t>Item¦Payment¦Description¦Unit¦Qty¦Rate¦Amount§1¦ASLA DEVCO (PTY) LTD§1¦CONTRACT NO C15017§PRELIMINARY AND GENERAL¦SITE CLEARANCE¦EARTHWORKS (ROADS, SUBGRADE)¦EARTHWORKS¦MEDIUM PRESSURE PIPELINES¦CABLE DUCTS¦SEWERS¦STORMWATER DRAINAGE¦SUBBASE¦BASE¦ASPHALT BASE AND SURFACING¦KERBING AND CHANNELLING¦ANCILLARY ROADWORKS</t>
        </r>
      </text>
    </comment>
    <comment ref="A6" authorId="0" shapeId="0">
      <text>
        <r>
          <rPr>
            <sz val="11"/>
            <rFont val="Calibri"/>
            <family val="2"/>
            <scheme val="minor"/>
          </rPr>
          <t>¦1¦1¦1¦1¦0¦Null§SubSection</t>
        </r>
      </text>
    </comment>
    <comment ref="A8" authorId="0" shapeId="0">
      <text>
        <r>
          <rPr>
            <sz val="11"/>
            <rFont val="Calibri"/>
            <family val="2"/>
            <scheme val="minor"/>
          </rPr>
          <t>¦1¦1¦1¦2¦0¦Null§</t>
        </r>
      </text>
    </comment>
    <comment ref="A10" authorId="0" shapeId="0">
      <text>
        <r>
          <rPr>
            <sz val="11"/>
            <rFont val="Calibri"/>
            <family val="2"/>
            <scheme val="minor"/>
          </rPr>
          <t>¦1¦1¦1¦3¦0¦Null§</t>
        </r>
      </text>
    </comment>
    <comment ref="A12" authorId="0" shapeId="0">
      <text>
        <r>
          <rPr>
            <sz val="11"/>
            <rFont val="Calibri"/>
            <family val="2"/>
            <scheme val="minor"/>
          </rPr>
          <t>¦1¦1¦1¦4¦0¦Null§</t>
        </r>
      </text>
    </comment>
    <comment ref="A14" authorId="0" shapeId="0">
      <text>
        <r>
          <rPr>
            <sz val="11"/>
            <rFont val="Calibri"/>
            <family val="2"/>
            <scheme val="minor"/>
          </rPr>
          <t>¦1¦1¦1¦6¦0¦Null§</t>
        </r>
      </text>
    </comment>
    <comment ref="A16" authorId="0" shapeId="0">
      <text>
        <r>
          <rPr>
            <sz val="11"/>
            <rFont val="Calibri"/>
            <family val="2"/>
            <scheme val="minor"/>
          </rPr>
          <t>¦1¦1¦1¦7¦0¦Null§</t>
        </r>
      </text>
    </comment>
    <comment ref="A18" authorId="0" shapeId="0">
      <text>
        <r>
          <rPr>
            <sz val="11"/>
            <rFont val="Calibri"/>
            <family val="2"/>
            <scheme val="minor"/>
          </rPr>
          <t>¦1¦1¦1¦11¦0¦Null§</t>
        </r>
      </text>
    </comment>
    <comment ref="A20" authorId="0" shapeId="0">
      <text>
        <r>
          <rPr>
            <sz val="11"/>
            <rFont val="Calibri"/>
            <family val="2"/>
            <scheme val="minor"/>
          </rPr>
          <t>¦1¦1¦1¦12¦0¦Null§</t>
        </r>
      </text>
    </comment>
    <comment ref="A22" authorId="0" shapeId="0">
      <text>
        <r>
          <rPr>
            <sz val="11"/>
            <rFont val="Calibri"/>
            <family val="2"/>
            <scheme val="minor"/>
          </rPr>
          <t>¦1¦1¦1¦13¦0¦Null§</t>
        </r>
      </text>
    </comment>
    <comment ref="A24" authorId="0" shapeId="0">
      <text>
        <r>
          <rPr>
            <sz val="11"/>
            <rFont val="Calibri"/>
            <family val="2"/>
            <scheme val="minor"/>
          </rPr>
          <t>¦1¦1¦1¦14¦2¦Null§NoEscalate¦PercPrevItem</t>
        </r>
      </text>
    </comment>
    <comment ref="A28" authorId="0" shapeId="0">
      <text>
        <r>
          <rPr>
            <sz val="11"/>
            <rFont val="Calibri"/>
            <family val="2"/>
            <scheme val="minor"/>
          </rPr>
          <t>¦1¦1¦1¦25¦0¦Null§</t>
        </r>
      </text>
    </comment>
    <comment ref="A30" authorId="0" shapeId="0">
      <text>
        <r>
          <rPr>
            <sz val="11"/>
            <rFont val="Calibri"/>
            <family val="2"/>
            <scheme val="minor"/>
          </rPr>
          <t>¦1¦1¦1¦38¦0¦Null§</t>
        </r>
      </text>
    </comment>
    <comment ref="A32" authorId="0" shapeId="0">
      <text>
        <r>
          <rPr>
            <sz val="11"/>
            <rFont val="Calibri"/>
            <family val="2"/>
            <scheme val="minor"/>
          </rPr>
          <t>¦1¦1¦1¦40¦0¦Null§RateOnly</t>
        </r>
      </text>
    </comment>
    <comment ref="A34" authorId="0" shapeId="0">
      <text>
        <r>
          <rPr>
            <sz val="11"/>
            <rFont val="Calibri"/>
            <family val="2"/>
            <scheme val="minor"/>
          </rPr>
          <t>¦1¦1¦1¦41¦0¦Null§RateOnly</t>
        </r>
      </text>
    </comment>
    <comment ref="A36" authorId="0" shapeId="0">
      <text>
        <r>
          <rPr>
            <sz val="11"/>
            <rFont val="Calibri"/>
            <family val="2"/>
            <scheme val="minor"/>
          </rPr>
          <t>¦1¦1¦1¦42¦0¦Null§RateOnly</t>
        </r>
      </text>
    </comment>
    <comment ref="A38" authorId="0" shapeId="0">
      <text>
        <r>
          <rPr>
            <sz val="11"/>
            <rFont val="Calibri"/>
            <family val="2"/>
            <scheme val="minor"/>
          </rPr>
          <t>¦1¦1¦1¦43¦0¦Null§RateOnly</t>
        </r>
      </text>
    </comment>
    <comment ref="A40" authorId="0" shapeId="0">
      <text>
        <r>
          <rPr>
            <sz val="11"/>
            <rFont val="Calibri"/>
            <family val="2"/>
            <scheme val="minor"/>
          </rPr>
          <t>¦1¦1¦1¦67¦0¦Null§</t>
        </r>
      </text>
    </comment>
  </commentList>
</comments>
</file>

<file path=xl/comments2.xml><?xml version="1.0" encoding="utf-8"?>
<comments xmlns="http://schemas.openxmlformats.org/spreadsheetml/2006/main">
  <authors>
    <author>civilsoft.co</author>
  </authors>
  <commentList>
    <comment ref="A1" authorId="0" shapeId="0">
      <text>
        <r>
          <rPr>
            <sz val="11"/>
            <rFont val="Calibri"/>
            <family val="2"/>
            <scheme val="minor"/>
          </rPr>
          <t>Item¦Payment¦Description¦Unit¦Qty¦Rate¦Amount§1¦ASLA DEVCO (PTY) LTD§1¦CONTRACT NO C15017§PRELIMINARY AND GENERAL¦SITE CLEARANCE¦EARTHWORKS (ROADS, SUBGRADE)¦EARTHWORKS¦MEDIUM PRESSURE PIPELINES¦CABLE DUCTS¦SEWERS¦STORMWATER DRAINAGE¦SUBBASE¦BASE¦ASPHALT BASE AND SURFACING¦KERBING AND CHANNELLING¦ANCILLARY ROADWORKS</t>
        </r>
      </text>
    </comment>
  </commentList>
</comments>
</file>

<file path=xl/sharedStrings.xml><?xml version="1.0" encoding="utf-8"?>
<sst xmlns="http://schemas.openxmlformats.org/spreadsheetml/2006/main" count="494" uniqueCount="332">
  <si>
    <t>m3</t>
  </si>
  <si>
    <t>m2</t>
  </si>
  <si>
    <t>m</t>
  </si>
  <si>
    <t>No</t>
  </si>
  <si>
    <t>h</t>
  </si>
  <si>
    <t>Sum</t>
  </si>
  <si>
    <t>WINDOWS</t>
  </si>
  <si>
    <t>DOORFRAMES</t>
  </si>
  <si>
    <t>PLASTER</t>
  </si>
  <si>
    <t>CEILINGS</t>
  </si>
  <si>
    <t>SKIRTINGS</t>
  </si>
  <si>
    <t>PAVING</t>
  </si>
  <si>
    <t>(d)</t>
  </si>
  <si>
    <t>(c)</t>
  </si>
  <si>
    <t>(b)</t>
  </si>
  <si>
    <t>(a)</t>
  </si>
  <si>
    <t>SABS dpc 375um under walls (270)</t>
  </si>
  <si>
    <t>SABS damp proof course 250um</t>
  </si>
  <si>
    <t xml:space="preserve">Lay filling/building sand into layer and compaction </t>
  </si>
  <si>
    <t>no</t>
  </si>
  <si>
    <t>Steel gate at caretakers yard, dust down and repaint with matt black or similar approved (3.00m x 3.000m )</t>
  </si>
  <si>
    <t>CARETAKERS YARD AND STORE</t>
  </si>
  <si>
    <t>PC Amount</t>
  </si>
  <si>
    <t>EXTERNAL ALTERATIONS</t>
  </si>
  <si>
    <t>Remove existing 2,100 x 900mm door with frame</t>
  </si>
  <si>
    <t>OFFICE, PUBLIC TOILETS AND STOEP</t>
  </si>
  <si>
    <t>STAFF ROOM AND TOILET</t>
  </si>
  <si>
    <t>FLOOR FINISHING</t>
  </si>
  <si>
    <t>GUTTERS AND FASCIAS</t>
  </si>
  <si>
    <t>External ironmongery - 3 lever locks, door handles</t>
  </si>
  <si>
    <t>Internal ironmongery - 2 lever locks, door handles</t>
  </si>
  <si>
    <t>IRONMONGERY</t>
  </si>
  <si>
    <t>PAINTWORKS</t>
  </si>
  <si>
    <t>SCREEDING</t>
  </si>
  <si>
    <t>ELECTRICAL WORKS (COC certification needed)</t>
  </si>
  <si>
    <t>110 diameter underground waste pipes with all bends, rodding eyes, etc</t>
  </si>
  <si>
    <t>PLUMBING AND SANITARY FITTINGS</t>
  </si>
  <si>
    <t xml:space="preserve">m </t>
  </si>
  <si>
    <t>DOOR</t>
  </si>
  <si>
    <t>rolls</t>
  </si>
  <si>
    <t>Galvinised brickforce 2nd layer (75mm)</t>
  </si>
  <si>
    <t>SABS dpc 375um under walls (115)</t>
  </si>
  <si>
    <t>Galvinised brickforce 2nd layer (270mm)</t>
  </si>
  <si>
    <t>BUILT SUPERSTRUCTURE WALLS</t>
  </si>
  <si>
    <t>Lay reinforced mesh including overlap and spacers No. 245</t>
  </si>
  <si>
    <t>FILLING AND COMPACTION</t>
  </si>
  <si>
    <t>Galvinised brickforce to each layer (w230)</t>
  </si>
  <si>
    <t>BUILD OUT FOUNDATION WALLS</t>
  </si>
  <si>
    <t>EARTHWORKS, EXCAVATIONS AND SITEWORKS</t>
  </si>
  <si>
    <t>RATE</t>
  </si>
  <si>
    <t>QTY</t>
  </si>
  <si>
    <t>UNIT</t>
  </si>
  <si>
    <t>DESCRIPTION</t>
  </si>
  <si>
    <t>m³</t>
  </si>
  <si>
    <t>SUBBASE</t>
  </si>
  <si>
    <t>Load bearing walls from clay semi face bricks Min 14 Mpa. ROK clay bricks or similar approved incl. stacking and mixing (270mm) brick cavity filled with concrete</t>
  </si>
  <si>
    <t>Cast 30mm screed on concrete floors
to receive terracotta tiles</t>
  </si>
  <si>
    <t>Cast 30mm Granolithic (Grano)
screed on concrete floor</t>
  </si>
  <si>
    <t>Type D1; 1800mm (w) Epoxy coated aluminium external door as per door schedule complete with frame and
ironmongery</t>
  </si>
  <si>
    <t>Type D2-D7 830mm (w) Solid timber door frame as per door schedule completely varnished with clear matt finish</t>
  </si>
  <si>
    <t>W1 - 1500x1200mm</t>
  </si>
  <si>
    <t>W3 - 600 x900mm</t>
  </si>
  <si>
    <t>W2 - 900x1,200mm</t>
  </si>
  <si>
    <t>Pre-Fabricated Structural timber roof trusses designed by a profesional engineer in accordance with SABS 0160 and 0163 , complete with manufacturing, transport, hoisting, and complete fixing in position including all necessary bracing, wallplates, purlins, hoopirons, etc as per drawing 1905/A/01 with 300mm overhang. As well as cutting to accurate lengths at eaves, ridges, hips, valleys, notching etc. All executed in accordance with manufacturer's installation specification.</t>
  </si>
  <si>
    <t>Gypsum 75mm cornices</t>
  </si>
  <si>
    <t xml:space="preserve">Aluminium seamless ogee 130x90mm gutters
complete with fixing brackets </t>
  </si>
  <si>
    <t>80mm diameter PVC downpipes with holderbat, shoes, etc.</t>
  </si>
  <si>
    <t>Fascia boards 12mmx225mm fixed to trusses</t>
  </si>
  <si>
    <t>Supply and install Klip-Lok 406 profile Zincalum roll-formed in continuous lengths from certified Galvanized steel Z200 0.5mm complying with ISQ 550 (3T) (A653) with a Shale grey Chromadek® finish to one side and standard backing coat, Papyrus white to other, installed in strict accordance with manufacturer's specifications, to building roof incl. brandering, screws, ridging and flashings, etc as per drawing 1905/A/01</t>
  </si>
  <si>
    <t>All internal and external plumbing and pipe work complete as per drawing to tie into external pipework provided under civil &amp; site works</t>
  </si>
  <si>
    <t>WC's - White ceramic Betta Classico front flush Close couple complete pan and cystern including all fittings and Double flap toilet seat and Toilet roll holder in standard white</t>
  </si>
  <si>
    <t>Wash basins - White ceramic Delux wall hung complete with 2 x Macneil or similar Chrome Pillar basin taps 15mm and bottle trap basin waste, with backnut, plug chain and stay including all fittings.</t>
  </si>
  <si>
    <t>Supply, fit and connect all plumbing, pipework, vent pipes and all fittings for water and sanitation in accordance with the drawings for :</t>
  </si>
  <si>
    <t>Paint internal plastered walls with two coats plaster primer and two full coats pure acrylic white paint. Paint with at least 12 years guarantee.</t>
  </si>
  <si>
    <t>Paint exterior plastered walls with two coats plaster primer and two full coats Exterior Wall Coating acrylic white paint. Paint with at least 12 years guarantee.</t>
  </si>
  <si>
    <t>Paint skimmed ceiling boards with two coats primer and two coats pure acrylic paint</t>
  </si>
  <si>
    <t>Type D2-D7 830mm (w) Semi solid grooved internal timber door with timber door frame as per door schedule completely varnished with two coats clear matt wood sealer.</t>
  </si>
  <si>
    <t>Install 75mm pine skirtings complete with nails, and Varnish with two coats clear matt wood sealer</t>
  </si>
  <si>
    <t>Supply and install double plugs, completely, recessed into walls</t>
  </si>
  <si>
    <t>Supply and install light switches, completely, recessed into walls</t>
  </si>
  <si>
    <t>Supply and install Distribution Board complete with all circuit breakers, wiring required, tubing and material and sundies required for neat termination of LV cables and mounting of DB's to lights and plugs</t>
  </si>
  <si>
    <t xml:space="preserve">Supply and install LED alabaster ceiling light to toilet, lobby, </t>
  </si>
  <si>
    <t>Supply and install 1500mm T8 20W LED tube Fluorescent to Entrance, Visitor room and office</t>
  </si>
  <si>
    <t>Timber Roof structure use 114x38 beams, 76x76 purlins and fix with galvanised brackets into wall. (3 degree fall)</t>
  </si>
  <si>
    <t>Plastering of ROK brick walls with 19mm coat 4:1 cement plaster finished smooth with a steel float</t>
  </si>
  <si>
    <t>Brush down existing facebrick plinth from dust and apply two coats clear brick sealer</t>
  </si>
  <si>
    <t>AMOUNT R</t>
  </si>
  <si>
    <t xml:space="preserve"> Total Carried Forward To Summary</t>
  </si>
  <si>
    <t>PAYMENT</t>
  </si>
  <si>
    <t>ITEM
NO</t>
  </si>
  <si>
    <t>TENDER NO. ......</t>
  </si>
  <si>
    <t>STELLENBOSCH MUNICIPALITY</t>
  </si>
  <si>
    <t>Compliance with the Occupational Health and Safety Act (Act No 85 of 1993) and Construction Regulations and specifications included in Part C5</t>
  </si>
  <si>
    <t>PSA
8.12</t>
  </si>
  <si>
    <t>(4) Artisan</t>
  </si>
  <si>
    <t>(3) Skilled</t>
  </si>
  <si>
    <t>(2) Semi-skilled</t>
  </si>
  <si>
    <t>(1) Labourer</t>
  </si>
  <si>
    <t>Labour:</t>
  </si>
  <si>
    <t>DAYWORK</t>
  </si>
  <si>
    <t>PSA
8.7</t>
  </si>
  <si>
    <t>%</t>
  </si>
  <si>
    <t>PCSum</t>
  </si>
  <si>
    <t>(a) Cost of testing</t>
  </si>
  <si>
    <t>PRIME COST SUMS</t>
  </si>
  <si>
    <t>PSA
8.6</t>
  </si>
  <si>
    <t xml:space="preserve">Time related preliminary and general charges </t>
  </si>
  <si>
    <t>PSA
8.4.1</t>
  </si>
  <si>
    <t>SCHEDULED TIME RELATED ITEMS</t>
  </si>
  <si>
    <t>PSA
8.4</t>
  </si>
  <si>
    <t>PSA
8.3.1</t>
  </si>
  <si>
    <t>FIXED CHARGES AND VALUE RELATED ITEMS</t>
  </si>
  <si>
    <t>8.3</t>
  </si>
  <si>
    <t>as specified in SABS 1200 A and in the project specifications</t>
  </si>
  <si>
    <t>GENERAL</t>
  </si>
  <si>
    <t>SABS
1200 A</t>
  </si>
  <si>
    <t>SABS
1200 DM</t>
  </si>
  <si>
    <t>EARTHWORKS AND PAVING</t>
  </si>
  <si>
    <t>SABS
1200 ME</t>
  </si>
  <si>
    <t>as specified in SABS 1200 ME and in the project specifications</t>
  </si>
  <si>
    <t>PSME
8.3.3</t>
  </si>
  <si>
    <t>SABS
1200 MF</t>
  </si>
  <si>
    <t>BASE</t>
  </si>
  <si>
    <t>as specified in SABS 1200 MF and in the project specifications</t>
  </si>
  <si>
    <t>PSMF
8.3.3</t>
  </si>
  <si>
    <t>Construct 125mm compacted thickness base course layer (G4) with graded crushed stone from commercial sources.  Compaction to be 98% Mod AASHTO</t>
  </si>
  <si>
    <t>BRICK PAVING</t>
  </si>
  <si>
    <t>Construct brick paving complete on 25mm sand bedding, compact, grout, including cuttings at edges</t>
  </si>
  <si>
    <t>Removing topsoil to 150mm deep and stockpile</t>
  </si>
  <si>
    <t xml:space="preserve">Site Clearance;
Demolish, remove and dispose of
existing structures, material and rubble </t>
  </si>
  <si>
    <t xml:space="preserve">To spoil surplus material off site </t>
  </si>
  <si>
    <t>Replacing  topsoil and make area neat</t>
  </si>
  <si>
    <t>Prepare and apply 2 coats Plascon PVA or similar approved internal paint to ceilings and cornice</t>
  </si>
  <si>
    <t xml:space="preserve">Prepare and apply 2 coats Plascon PVA or similar approved internal paint to walls - 12 year guarantee (colour by client) </t>
  </si>
  <si>
    <t xml:space="preserve">1500 x 900mm </t>
  </si>
  <si>
    <t>1000 x 900mm</t>
  </si>
  <si>
    <t>900 x 1800mm</t>
  </si>
  <si>
    <t>1800 x 1800mm</t>
  </si>
  <si>
    <t>E/O for remove and replace new 4mm clear glass all inclusive to finishing for;</t>
  </si>
  <si>
    <t>E/O for remove and replace new locks and handles;</t>
  </si>
  <si>
    <t>New skirtings to match existing</t>
  </si>
  <si>
    <t xml:space="preserve">2000 x 600mm </t>
  </si>
  <si>
    <t>600 x 600mm</t>
  </si>
  <si>
    <t xml:space="preserve">1800 x 1800mm </t>
  </si>
  <si>
    <t>ROOFING: SUPPLY AND FABRICATION</t>
  </si>
  <si>
    <t xml:space="preserve">SHEETING: SUPPLY AND INSTALL </t>
  </si>
  <si>
    <t>Excavate for foundation bases (800x250) external walls and use for backfill or dispose off site</t>
  </si>
  <si>
    <t>Excavate for foundation bases (600x230) internal walls and use for backfill or dispose off site</t>
  </si>
  <si>
    <t>CONCRETE FOUNDATIONS</t>
  </si>
  <si>
    <t>Cast concrete foundations  25/19Mpa (800x250) external walls</t>
  </si>
  <si>
    <t>Cast concrete foundations  25Mpa (600x230) internal walls</t>
  </si>
  <si>
    <t>Cast 25Mpa concrete slab with reinforced mesh</t>
  </si>
  <si>
    <t>CONCRETE FLOOR/SURFACE BED (80mm)</t>
  </si>
  <si>
    <t>Load bearing walls 270mm from clay NFX 1st Min 14 Mpa. ROK bricks or similar approved incl. stacking, clean cavity  and forming openings</t>
  </si>
  <si>
    <t xml:space="preserve">Lay ROK bricks 110mm from clay NFX 1st Min 14 Mpa. ROK bricks or similar approved incl. stacking, and forming openings </t>
  </si>
  <si>
    <t>E/O External window sills completely plastered on brick-on-edge</t>
  </si>
  <si>
    <t>E/O Internal window sills (Fiber cement)</t>
  </si>
  <si>
    <t>For Parking area: Construct 150mm compacted thickness base course layer (G5) with graded crushed stone from commercial sources.  Compaction to be 95% Mod AASHTO</t>
  </si>
  <si>
    <t>Cut to spoil and dispose on site:</t>
  </si>
  <si>
    <t>Prepare and apply 2 coats Plascon PVA or similar approved external paint to walls - 12 year guarantee (colour by client)</t>
  </si>
  <si>
    <t>Dust down completely and prepare and apply 3 coats Varnish to existing windows completely with all preparation work internal and external sides for:</t>
  </si>
  <si>
    <t>900 x 600mm (measure on site)</t>
  </si>
  <si>
    <t>Dust down completely and prepare and apply 3 coats Varnish to existing doors completely with all preparation work internal and external sides</t>
  </si>
  <si>
    <t>Dust down completely and prepare and apply 3 coats Varnish to existing external doors completely with all preparation work internal and external sides</t>
  </si>
  <si>
    <t>E/O Internal ironmongery - 2 lever locks and door handles</t>
  </si>
  <si>
    <t>Remove and replace broken hand wash basin, complete with water connection and fittings</t>
  </si>
  <si>
    <t>Remove and replace broken mirror (450mm x 450mm)</t>
  </si>
  <si>
    <t>Fixed preliminary and general charges: 
Allowance for containers for material storage, office, scaffolding and toilet on Site</t>
  </si>
  <si>
    <t>ADD: VALUE ADDED TAX (15%)</t>
  </si>
  <si>
    <t>SUB TOTAL</t>
  </si>
  <si>
    <t>D1</t>
  </si>
  <si>
    <t>C1</t>
  </si>
  <si>
    <t>B1</t>
  </si>
  <si>
    <t>PRELIMANARY  AND GENERAL</t>
  </si>
  <si>
    <t>A1</t>
  </si>
  <si>
    <t>AMOUNT</t>
  </si>
  <si>
    <t>FINAL SUMMARY</t>
  </si>
  <si>
    <t>NEW STRUCTURE</t>
  </si>
  <si>
    <t>UPGRADING OF EXISTING BUILDING</t>
  </si>
  <si>
    <t>CONSTRUCTION OF NEW BUILDING AND RENOVATIONS TO EXISTING BUILDING FOR JAMESTOWN CEMETERY</t>
  </si>
  <si>
    <t xml:space="preserve">Dust down completely and prepare and apply 3 coats Varnish to existing windows completely with all preparation work internal and external sides for: </t>
  </si>
  <si>
    <t>Dust down completely and prepare and apply 3 coats Varnish to existing 75mm skirtings</t>
  </si>
  <si>
    <t>C1.1</t>
  </si>
  <si>
    <t>UPGRADING OF EXISTING CARETAKERS HOUSE; INTERNAL</t>
  </si>
  <si>
    <t>C1.2</t>
  </si>
  <si>
    <t>C1.3</t>
  </si>
  <si>
    <t>C1.4</t>
  </si>
  <si>
    <t>a</t>
  </si>
  <si>
    <t>b</t>
  </si>
  <si>
    <t>c</t>
  </si>
  <si>
    <t>d</t>
  </si>
  <si>
    <t>e</t>
  </si>
  <si>
    <t>C1.5</t>
  </si>
  <si>
    <t>C2</t>
  </si>
  <si>
    <t>C2.1</t>
  </si>
  <si>
    <t>C2.2</t>
  </si>
  <si>
    <t>C2.3</t>
  </si>
  <si>
    <t>Built with Bricks and mortar the door opening, complete with brick tie-in per layer</t>
  </si>
  <si>
    <t>C2.4</t>
  </si>
  <si>
    <t>C3</t>
  </si>
  <si>
    <t>C3.1</t>
  </si>
  <si>
    <t>C3.2</t>
  </si>
  <si>
    <t xml:space="preserve">Plastering of ROK brick walls with 19mm coat 4:1 cement plaster finished smooth with a steel float </t>
  </si>
  <si>
    <t>C3.3</t>
  </si>
  <si>
    <t>C3.4</t>
  </si>
  <si>
    <t>C3.5</t>
  </si>
  <si>
    <t xml:space="preserve">Prepare and Paint internal plastered walls with two coats plaster primer </t>
  </si>
  <si>
    <t>C2.5</t>
  </si>
  <si>
    <t>Remove exiting sink cabinet and replace with new white melamine cabinet, completely to fit existing installation with pipework and fittings.</t>
  </si>
  <si>
    <t>C3.6</t>
  </si>
  <si>
    <t>C3.7</t>
  </si>
  <si>
    <t>C3.8</t>
  </si>
  <si>
    <t>C3.9</t>
  </si>
  <si>
    <t>C3.10</t>
  </si>
  <si>
    <t>E/O prepare and apply 3 coats Varnish to new doors completely with all preparation work internal and external sides</t>
  </si>
  <si>
    <t xml:space="preserve">Remove existing toilet doors and replace complete with new doors and hinges. </t>
  </si>
  <si>
    <t>C3.11</t>
  </si>
  <si>
    <t>C3.12</t>
  </si>
  <si>
    <t>C4</t>
  </si>
  <si>
    <t>C4.1</t>
  </si>
  <si>
    <t>C4.2</t>
  </si>
  <si>
    <t>C5</t>
  </si>
  <si>
    <t>C5.1</t>
  </si>
  <si>
    <t>C5.2</t>
  </si>
  <si>
    <t>A1.1</t>
  </si>
  <si>
    <t>A1.2</t>
  </si>
  <si>
    <t>A1.3</t>
  </si>
  <si>
    <t>(b) Charge required by Contractor on sub-item above</t>
  </si>
  <si>
    <t>Additional testing of materials required by Engineer:</t>
  </si>
  <si>
    <t>A1.4</t>
  </si>
  <si>
    <t>A1.5</t>
  </si>
  <si>
    <t>A2</t>
  </si>
  <si>
    <t>A2.1</t>
  </si>
  <si>
    <t>A2.2</t>
  </si>
  <si>
    <t>A2.3</t>
  </si>
  <si>
    <t>A2.4</t>
  </si>
  <si>
    <t>A3.1</t>
  </si>
  <si>
    <t>D1.1</t>
  </si>
  <si>
    <t>D2</t>
  </si>
  <si>
    <t>D2.1</t>
  </si>
  <si>
    <t>D3</t>
  </si>
  <si>
    <t>D3.1</t>
  </si>
  <si>
    <t>D4</t>
  </si>
  <si>
    <t>D4.1</t>
  </si>
  <si>
    <t>50 mm thick 'Autumn' clay brick pavers to areas around new building and parking area</t>
  </si>
  <si>
    <t>B1.1</t>
  </si>
  <si>
    <t>B1.2</t>
  </si>
  <si>
    <t>B1.3</t>
  </si>
  <si>
    <t>B1.4</t>
  </si>
  <si>
    <t>B1.5</t>
  </si>
  <si>
    <t>B1.6</t>
  </si>
  <si>
    <t>B2</t>
  </si>
  <si>
    <t>B2.1</t>
  </si>
  <si>
    <t>B2.2</t>
  </si>
  <si>
    <t>B3</t>
  </si>
  <si>
    <t>B3.1</t>
  </si>
  <si>
    <t>B3.2</t>
  </si>
  <si>
    <t>B4</t>
  </si>
  <si>
    <t>B4.1</t>
  </si>
  <si>
    <t>B4.2</t>
  </si>
  <si>
    <t>B5</t>
  </si>
  <si>
    <t>B5.1</t>
  </si>
  <si>
    <t>B5.2</t>
  </si>
  <si>
    <t>B6</t>
  </si>
  <si>
    <t>B6.1</t>
  </si>
  <si>
    <t>B6.2</t>
  </si>
  <si>
    <t>B6.3</t>
  </si>
  <si>
    <t>B5.4</t>
  </si>
  <si>
    <t>B6.5</t>
  </si>
  <si>
    <t>B6.6</t>
  </si>
  <si>
    <t>B6.7</t>
  </si>
  <si>
    <t>B6.8</t>
  </si>
  <si>
    <t>B7</t>
  </si>
  <si>
    <t>B7.1</t>
  </si>
  <si>
    <t>Preparation of shop detail drawings for:</t>
  </si>
  <si>
    <t>B7.2</t>
  </si>
  <si>
    <t>B7.3</t>
  </si>
  <si>
    <t xml:space="preserve">Fit new IBR chromadeck sheeting complete with cutting, screws </t>
  </si>
  <si>
    <t>B7.4</t>
  </si>
  <si>
    <t>B8</t>
  </si>
  <si>
    <t>B8.1</t>
  </si>
  <si>
    <t>B9</t>
  </si>
  <si>
    <t>B9.1</t>
  </si>
  <si>
    <t>B10</t>
  </si>
  <si>
    <t>B10.1</t>
  </si>
  <si>
    <t>B10.2</t>
  </si>
  <si>
    <t>B11</t>
  </si>
  <si>
    <t>B11.1</t>
  </si>
  <si>
    <t>B12</t>
  </si>
  <si>
    <t>Install 6.4mm Gypsum Rhino board ceiling complete with skimming, incl. strips, brandering, nails, and finishing</t>
  </si>
  <si>
    <t>B12.1</t>
  </si>
  <si>
    <t>B12.2</t>
  </si>
  <si>
    <t>B13</t>
  </si>
  <si>
    <t>B13.1</t>
  </si>
  <si>
    <t>B14</t>
  </si>
  <si>
    <t>B14.1</t>
  </si>
  <si>
    <t>B14.2</t>
  </si>
  <si>
    <t>B14.3</t>
  </si>
  <si>
    <t>B14.4</t>
  </si>
  <si>
    <t>B14.5</t>
  </si>
  <si>
    <t>B15</t>
  </si>
  <si>
    <t>B15.1</t>
  </si>
  <si>
    <t>B15.2</t>
  </si>
  <si>
    <t>B16</t>
  </si>
  <si>
    <t>B16.1</t>
  </si>
  <si>
    <t>B16.2</t>
  </si>
  <si>
    <t>B16.3</t>
  </si>
  <si>
    <t>B17</t>
  </si>
  <si>
    <t>B17.1</t>
  </si>
  <si>
    <t>B18</t>
  </si>
  <si>
    <t>B18.1</t>
  </si>
  <si>
    <t>B18.2</t>
  </si>
  <si>
    <t>B19</t>
  </si>
  <si>
    <t>B19.1</t>
  </si>
  <si>
    <t>B19.2</t>
  </si>
  <si>
    <t>B19.3</t>
  </si>
  <si>
    <t>Supply and install new ceramic floor tiles (terracotta 300x300mm), paste and grouting including, to match existing building</t>
  </si>
  <si>
    <t>B20</t>
  </si>
  <si>
    <t>B20.1</t>
  </si>
  <si>
    <t>B14.6</t>
  </si>
  <si>
    <t>Allowance to connect distribution board and cables, to existing building</t>
  </si>
  <si>
    <t>ADD: CONTIGENCY OF 10%</t>
  </si>
  <si>
    <t>White expoxy Aluminium windows to include
glazing and ironmongery and sealing. All glazing should be in accordance with NBR for safety glazing requirements incl. glazing, silicon external and internal</t>
  </si>
  <si>
    <t>PD02</t>
  </si>
  <si>
    <t>PD02.4</t>
  </si>
  <si>
    <t>PD02.3</t>
  </si>
  <si>
    <t>PD03</t>
  </si>
  <si>
    <t>PD04</t>
  </si>
  <si>
    <t>Allowance for 3x9 temporary Nutec house with toilet or similar TRU structure for the caretaker for the duration of the contract period</t>
  </si>
  <si>
    <t>Par.17
Local
Content</t>
  </si>
  <si>
    <t>PRICING SCHEDULE SUMMARY</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</si>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</sst>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 #,##0.00_ ;_ * \-#,##0.00_ ;_ * &quot;-&quot;??_ ;_ @_ "/>
  </numFmts>
  <fonts count="17" x14ac:knownFonts="1">
    <font>
      <sz val="11"/>
      <color theme="1"/>
      <name val="Calibri"/>
      <family val="2"/>
      <scheme val="minor"/>
    </font>
    <font>
      <b/>
      <sz val="11"/>
      <color theme="1"/>
      <name val="Calibri"/>
      <family val="2"/>
      <scheme val="minor"/>
    </font>
    <font>
      <sz val="11"/>
      <color theme="1"/>
      <name val="Calibri"/>
      <family val="2"/>
      <scheme val="minor"/>
    </font>
    <font>
      <b/>
      <sz val="11"/>
      <name val="Calibri"/>
      <family val="2"/>
      <scheme val="minor"/>
    </font>
    <font>
      <sz val="10"/>
      <name val="Arial"/>
      <family val="2"/>
    </font>
    <font>
      <sz val="11"/>
      <name val="Calibri"/>
      <family val="2"/>
      <scheme val="minor"/>
    </font>
    <font>
      <sz val="8"/>
      <name val="Calibri"/>
      <family val="2"/>
      <scheme val="minor"/>
    </font>
    <font>
      <b/>
      <sz val="8"/>
      <name val="Arial"/>
      <family val="2"/>
    </font>
    <font>
      <sz val="9"/>
      <name val="Arial"/>
      <family val="2"/>
    </font>
    <font>
      <sz val="9"/>
      <name val="Calibri"/>
      <family val="2"/>
      <scheme val="minor"/>
    </font>
    <font>
      <b/>
      <sz val="9"/>
      <name val="Arial"/>
      <family val="2"/>
    </font>
    <font>
      <b/>
      <sz val="10"/>
      <name val="Calibri"/>
      <family val="2"/>
      <scheme val="minor"/>
    </font>
    <font>
      <sz val="11"/>
      <color indexed="8"/>
      <name val="Arial"/>
      <family val="2"/>
    </font>
    <font>
      <b/>
      <sz val="11"/>
      <color indexed="8"/>
      <name val="Arial"/>
      <family val="2"/>
    </font>
    <font>
      <b/>
      <sz val="12"/>
      <color theme="1"/>
      <name val="Calibri"/>
      <family val="2"/>
      <scheme val="minor"/>
    </font>
    <font>
      <b/>
      <sz val="14"/>
      <color indexed="8"/>
      <name val="Arial"/>
      <family val="2"/>
    </font>
    <font>
      <b/>
      <sz val="12"/>
      <color indexed="8"/>
      <name val="Arial"/>
      <family val="2"/>
    </font>
  </fonts>
  <fills count="5">
    <fill>
      <patternFill patternType="none"/>
    </fill>
    <fill>
      <patternFill patternType="gray125"/>
    </fill>
    <fill>
      <patternFill patternType="solid">
        <fgColor rgb="FFF2F2F2"/>
      </patternFill>
    </fill>
    <fill>
      <patternFill patternType="solid">
        <fgColor theme="0" tint="-0.249977111117893"/>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auto="1"/>
      </right>
      <top/>
      <bottom/>
      <diagonal/>
    </border>
    <border>
      <left style="thin">
        <color auto="1"/>
      </left>
      <right style="thin">
        <color auto="1"/>
      </right>
      <top/>
      <bottom/>
      <diagonal/>
    </border>
    <border>
      <left/>
      <right/>
      <top style="double">
        <color indexed="64"/>
      </top>
      <bottom/>
      <diagonal/>
    </border>
    <border>
      <left style="double">
        <color indexed="64"/>
      </left>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thin">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bottom/>
      <diagonal/>
    </border>
    <border>
      <left style="double">
        <color indexed="64"/>
      </left>
      <right style="double">
        <color indexed="64"/>
      </right>
      <top style="thin">
        <color indexed="64"/>
      </top>
      <bottom style="thin">
        <color indexed="64"/>
      </bottom>
      <diagonal/>
    </border>
  </borders>
  <cellStyleXfs count="5">
    <xf numFmtId="0" fontId="0" fillId="0" borderId="0"/>
    <xf numFmtId="164" fontId="2" fillId="0" borderId="0" applyFont="0" applyFill="0" applyBorder="0" applyAlignment="0" applyProtection="0"/>
    <xf numFmtId="0" fontId="5" fillId="0" borderId="0"/>
    <xf numFmtId="43" fontId="5" fillId="0" borderId="0" applyFont="0" applyFill="0" applyBorder="0" applyAlignment="0" applyProtection="0"/>
    <xf numFmtId="0" fontId="4" fillId="0" borderId="0"/>
  </cellStyleXfs>
  <cellXfs count="112">
    <xf numFmtId="0" fontId="0" fillId="0" borderId="0" xfId="0"/>
    <xf numFmtId="0" fontId="0" fillId="0" borderId="0" xfId="0" applyFont="1"/>
    <xf numFmtId="0" fontId="5" fillId="0" borderId="0" xfId="2" applyAlignment="1">
      <alignment vertical="top"/>
    </xf>
    <xf numFmtId="43" fontId="0" fillId="0" borderId="0" xfId="3" applyFont="1" applyAlignment="1">
      <alignment vertical="top"/>
    </xf>
    <xf numFmtId="0" fontId="6" fillId="0" borderId="0" xfId="2" applyFont="1"/>
    <xf numFmtId="43" fontId="6" fillId="0" borderId="0" xfId="3" applyFont="1"/>
    <xf numFmtId="0" fontId="8" fillId="0" borderId="0" xfId="2" applyFont="1" applyAlignment="1">
      <alignment vertical="top" wrapText="1"/>
    </xf>
    <xf numFmtId="43" fontId="8" fillId="0" borderId="4" xfId="3" applyFont="1" applyBorder="1" applyAlignment="1">
      <alignment vertical="top" wrapText="1"/>
    </xf>
    <xf numFmtId="43" fontId="8" fillId="2" borderId="4" xfId="3" applyFont="1" applyFill="1" applyBorder="1" applyAlignment="1">
      <alignment vertical="top" wrapText="1"/>
    </xf>
    <xf numFmtId="0" fontId="8" fillId="2" borderId="4" xfId="2" applyFont="1" applyFill="1" applyBorder="1" applyAlignment="1">
      <alignment vertical="top" wrapText="1"/>
    </xf>
    <xf numFmtId="0" fontId="8" fillId="2" borderId="5" xfId="2" applyFont="1" applyFill="1" applyBorder="1" applyAlignment="1">
      <alignment vertical="top" wrapText="1"/>
    </xf>
    <xf numFmtId="43" fontId="8" fillId="0" borderId="1" xfId="3" applyFont="1" applyBorder="1" applyAlignment="1">
      <alignment horizontal="center" vertical="top" wrapText="1"/>
    </xf>
    <xf numFmtId="43" fontId="8" fillId="0" borderId="3" xfId="3" applyFont="1" applyBorder="1" applyAlignment="1">
      <alignment horizontal="center" vertical="top" wrapText="1"/>
    </xf>
    <xf numFmtId="0" fontId="8" fillId="0" borderId="3" xfId="2" applyFont="1" applyBorder="1" applyAlignment="1">
      <alignment horizontal="center" vertical="top" wrapText="1"/>
    </xf>
    <xf numFmtId="0" fontId="9" fillId="0" borderId="0" xfId="2" applyFont="1"/>
    <xf numFmtId="43" fontId="9" fillId="0" borderId="0" xfId="3" applyFont="1"/>
    <xf numFmtId="0" fontId="8" fillId="0" borderId="0" xfId="2" applyFont="1" applyAlignment="1">
      <alignment horizontal="center" vertical="top"/>
    </xf>
    <xf numFmtId="43" fontId="7" fillId="0" borderId="0" xfId="3" applyFont="1" applyAlignment="1">
      <alignment horizontal="right" vertical="top"/>
    </xf>
    <xf numFmtId="0" fontId="8" fillId="0" borderId="0" xfId="2" applyFont="1" applyAlignment="1">
      <alignment vertical="center" wrapText="1"/>
    </xf>
    <xf numFmtId="43" fontId="8" fillId="0" borderId="1" xfId="3" applyFont="1" applyBorder="1" applyAlignment="1">
      <alignment horizontal="right" vertical="center" wrapText="1"/>
    </xf>
    <xf numFmtId="43" fontId="8" fillId="0" borderId="2" xfId="3" applyFont="1" applyBorder="1" applyAlignment="1">
      <alignment horizontal="right" vertical="center" wrapText="1"/>
    </xf>
    <xf numFmtId="0" fontId="8" fillId="0" borderId="2" xfId="2" applyFont="1" applyBorder="1" applyAlignment="1">
      <alignment horizontal="right" vertical="center" wrapText="1"/>
    </xf>
    <xf numFmtId="0" fontId="8" fillId="0" borderId="2" xfId="2" applyFont="1" applyBorder="1" applyAlignment="1">
      <alignment horizontal="center" vertical="center" wrapText="1"/>
    </xf>
    <xf numFmtId="49" fontId="8" fillId="0" borderId="2" xfId="2" applyNumberFormat="1" applyFont="1" applyBorder="1" applyAlignment="1">
      <alignment horizontal="left" vertical="center" wrapText="1"/>
    </xf>
    <xf numFmtId="0" fontId="8" fillId="0" borderId="3" xfId="2" applyFont="1" applyBorder="1" applyAlignment="1">
      <alignment horizontal="left" vertical="center"/>
    </xf>
    <xf numFmtId="43" fontId="8" fillId="0" borderId="4" xfId="3" applyFont="1" applyBorder="1" applyAlignment="1">
      <alignment horizontal="right" vertical="top" wrapText="1"/>
    </xf>
    <xf numFmtId="3" fontId="8" fillId="0" borderId="4" xfId="2" applyNumberFormat="1" applyFont="1" applyBorder="1" applyAlignment="1">
      <alignment horizontal="right" vertical="top" wrapText="1"/>
    </xf>
    <xf numFmtId="49" fontId="8" fillId="0" borderId="4" xfId="2" applyNumberFormat="1" applyFont="1" applyBorder="1" applyAlignment="1">
      <alignment horizontal="center" vertical="top" wrapText="1"/>
    </xf>
    <xf numFmtId="49" fontId="8" fillId="0" borderId="4" xfId="2" applyNumberFormat="1" applyFont="1" applyBorder="1" applyAlignment="1">
      <alignment horizontal="left" vertical="top" wrapText="1"/>
    </xf>
    <xf numFmtId="49" fontId="8" fillId="0" borderId="5" xfId="2" applyNumberFormat="1" applyFont="1" applyBorder="1" applyAlignment="1">
      <alignment horizontal="left" vertical="top" wrapText="1"/>
    </xf>
    <xf numFmtId="49" fontId="10" fillId="0" borderId="4" xfId="2" applyNumberFormat="1" applyFont="1" applyBorder="1" applyAlignment="1">
      <alignment horizontal="left" vertical="top" wrapText="1"/>
    </xf>
    <xf numFmtId="43" fontId="8" fillId="0" borderId="0" xfId="3" applyFont="1" applyAlignment="1">
      <alignment horizontal="right" vertical="top"/>
    </xf>
    <xf numFmtId="43" fontId="8" fillId="0" borderId="4" xfId="3" applyFont="1" applyFill="1" applyBorder="1" applyAlignment="1">
      <alignment vertical="top" wrapText="1"/>
    </xf>
    <xf numFmtId="0" fontId="8" fillId="0" borderId="4" xfId="2" applyFont="1" applyBorder="1" applyAlignment="1">
      <alignment horizontal="right" vertical="top" wrapText="1"/>
    </xf>
    <xf numFmtId="0" fontId="8" fillId="0" borderId="4" xfId="2" applyFont="1" applyBorder="1" applyAlignment="1">
      <alignment horizontal="center" vertical="top" wrapText="1"/>
    </xf>
    <xf numFmtId="0" fontId="6" fillId="0" borderId="0" xfId="2" applyFont="1" applyAlignment="1">
      <alignment vertical="top"/>
    </xf>
    <xf numFmtId="0" fontId="9" fillId="0" borderId="0" xfId="2" applyFont="1" applyAlignment="1">
      <alignment vertical="top"/>
    </xf>
    <xf numFmtId="4" fontId="8" fillId="0" borderId="4" xfId="2" applyNumberFormat="1" applyFont="1" applyBorder="1" applyAlignment="1">
      <alignment horizontal="right" vertical="top" wrapText="1"/>
    </xf>
    <xf numFmtId="0" fontId="11" fillId="0" borderId="0" xfId="4" applyFont="1"/>
    <xf numFmtId="0" fontId="3" fillId="0" borderId="0" xfId="4" applyFont="1"/>
    <xf numFmtId="43" fontId="9" fillId="0" borderId="0" xfId="3" applyFont="1" applyFill="1"/>
    <xf numFmtId="43" fontId="6" fillId="0" borderId="0" xfId="3" applyFont="1" applyFill="1"/>
    <xf numFmtId="43" fontId="8" fillId="0" borderId="3" xfId="3" applyFont="1" applyFill="1" applyBorder="1" applyAlignment="1">
      <alignment horizontal="center" vertical="top" wrapText="1"/>
    </xf>
    <xf numFmtId="0" fontId="0" fillId="0" borderId="0" xfId="0" applyFill="1"/>
    <xf numFmtId="0" fontId="0" fillId="0" borderId="0" xfId="0" applyFont="1" applyFill="1"/>
    <xf numFmtId="0" fontId="8" fillId="0" borderId="3" xfId="0" applyFont="1" applyBorder="1" applyAlignment="1">
      <alignment horizontal="center" vertical="top" wrapText="1"/>
    </xf>
    <xf numFmtId="49" fontId="8" fillId="0" borderId="4" xfId="0" applyNumberFormat="1" applyFont="1" applyBorder="1" applyAlignment="1">
      <alignment horizontal="left" vertical="top" wrapText="1"/>
    </xf>
    <xf numFmtId="49" fontId="10" fillId="0" borderId="4" xfId="0" applyNumberFormat="1" applyFont="1" applyBorder="1" applyAlignment="1">
      <alignment horizontal="left" vertical="top" wrapText="1"/>
    </xf>
    <xf numFmtId="0" fontId="8" fillId="0" borderId="4" xfId="0" applyFont="1" applyBorder="1" applyAlignment="1">
      <alignment vertical="top" wrapText="1"/>
    </xf>
    <xf numFmtId="0" fontId="8" fillId="2" borderId="5" xfId="0" applyFont="1" applyFill="1" applyBorder="1" applyAlignment="1">
      <alignment vertical="top" wrapText="1"/>
    </xf>
    <xf numFmtId="0" fontId="8" fillId="2" borderId="4" xfId="0" applyFont="1" applyFill="1" applyBorder="1" applyAlignment="1">
      <alignment vertical="top" wrapText="1"/>
    </xf>
    <xf numFmtId="0" fontId="8" fillId="0" borderId="5" xfId="0" applyFont="1" applyBorder="1" applyAlignment="1">
      <alignment vertical="top" wrapText="1"/>
    </xf>
    <xf numFmtId="0" fontId="8" fillId="0" borderId="4" xfId="0" applyFont="1" applyFill="1" applyBorder="1" applyAlignment="1">
      <alignment vertical="top" wrapText="1"/>
    </xf>
    <xf numFmtId="49" fontId="8" fillId="0" borderId="4" xfId="0" applyNumberFormat="1" applyFont="1" applyBorder="1" applyAlignment="1">
      <alignment horizontal="center" vertical="top" wrapText="1"/>
    </xf>
    <xf numFmtId="0" fontId="8" fillId="0" borderId="3" xfId="0" applyFont="1" applyBorder="1" applyAlignment="1">
      <alignment horizontal="left" vertical="center"/>
    </xf>
    <xf numFmtId="0" fontId="8" fillId="0" borderId="3" xfId="0" applyFont="1" applyBorder="1" applyAlignment="1">
      <alignment vertical="center" wrapText="1"/>
    </xf>
    <xf numFmtId="0" fontId="8" fillId="0" borderId="2" xfId="0" applyFont="1" applyBorder="1" applyAlignment="1">
      <alignment vertical="center" wrapText="1"/>
    </xf>
    <xf numFmtId="43" fontId="8" fillId="0" borderId="2" xfId="3" applyFont="1" applyBorder="1" applyAlignment="1">
      <alignment vertical="center" wrapText="1"/>
    </xf>
    <xf numFmtId="0" fontId="8" fillId="0" borderId="0" xfId="2" applyFont="1" applyBorder="1" applyAlignment="1">
      <alignment vertical="top" wrapText="1"/>
    </xf>
    <xf numFmtId="0" fontId="13"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12" fillId="0" borderId="0" xfId="0" applyFont="1" applyFill="1" applyBorder="1" applyAlignment="1">
      <alignment horizontal="left" vertical="center" wrapText="1"/>
    </xf>
    <xf numFmtId="0" fontId="8" fillId="0" borderId="5" xfId="2" applyFont="1" applyFill="1" applyBorder="1" applyAlignment="1">
      <alignment vertical="top" wrapText="1"/>
    </xf>
    <xf numFmtId="0" fontId="8" fillId="0" borderId="4" xfId="2" applyFont="1" applyFill="1" applyBorder="1" applyAlignment="1">
      <alignment vertical="top" wrapText="1"/>
    </xf>
    <xf numFmtId="49" fontId="8" fillId="0" borderId="4" xfId="2" applyNumberFormat="1" applyFont="1" applyFill="1" applyBorder="1" applyAlignment="1">
      <alignment horizontal="left" vertical="top" wrapText="1"/>
    </xf>
    <xf numFmtId="0" fontId="8" fillId="0" borderId="4" xfId="2" applyFont="1" applyFill="1" applyBorder="1" applyAlignment="1">
      <alignment horizontal="center" vertical="top" wrapText="1"/>
    </xf>
    <xf numFmtId="49" fontId="8" fillId="0" borderId="4" xfId="2" applyNumberFormat="1" applyFont="1" applyFill="1" applyBorder="1" applyAlignment="1">
      <alignment horizontal="center" vertical="top" wrapText="1"/>
    </xf>
    <xf numFmtId="3" fontId="8" fillId="0" borderId="4" xfId="2" applyNumberFormat="1" applyFont="1" applyFill="1" applyBorder="1" applyAlignment="1">
      <alignment horizontal="right" vertical="top" wrapText="1"/>
    </xf>
    <xf numFmtId="0" fontId="8" fillId="0" borderId="5" xfId="0" applyFont="1" applyFill="1" applyBorder="1" applyAlignment="1">
      <alignment vertical="top" wrapText="1"/>
    </xf>
    <xf numFmtId="0" fontId="0" fillId="0" borderId="6" xfId="0" applyBorder="1"/>
    <xf numFmtId="0" fontId="1" fillId="0" borderId="0" xfId="0" applyFont="1" applyAlignment="1">
      <alignment vertical="center"/>
    </xf>
    <xf numFmtId="0" fontId="1" fillId="0" borderId="7" xfId="0" applyFont="1" applyBorder="1" applyAlignment="1">
      <alignment vertical="center"/>
    </xf>
    <xf numFmtId="0" fontId="14" fillId="0" borderId="8" xfId="0" applyFont="1" applyBorder="1" applyAlignment="1">
      <alignment vertical="center"/>
    </xf>
    <xf numFmtId="0" fontId="14" fillId="3" borderId="10" xfId="0" applyFont="1" applyFill="1" applyBorder="1" applyAlignment="1">
      <alignment vertical="center"/>
    </xf>
    <xf numFmtId="0" fontId="14" fillId="0" borderId="3" xfId="0" applyFont="1" applyBorder="1" applyAlignment="1">
      <alignment vertical="center"/>
    </xf>
    <xf numFmtId="0" fontId="14" fillId="3" borderId="3" xfId="0" applyFont="1" applyFill="1" applyBorder="1" applyAlignment="1">
      <alignment vertical="center"/>
    </xf>
    <xf numFmtId="0" fontId="14" fillId="0" borderId="16" xfId="0" applyFont="1" applyBorder="1" applyAlignment="1">
      <alignment vertical="center"/>
    </xf>
    <xf numFmtId="0" fontId="14" fillId="3" borderId="16" xfId="0" applyFont="1" applyFill="1" applyBorder="1" applyAlignment="1">
      <alignment vertical="center"/>
    </xf>
    <xf numFmtId="0" fontId="14" fillId="0" borderId="17" xfId="0" applyFont="1" applyBorder="1" applyAlignment="1">
      <alignment horizontal="center" vertical="center"/>
    </xf>
    <xf numFmtId="0" fontId="1" fillId="0" borderId="9" xfId="0" applyFont="1" applyBorder="1" applyAlignment="1">
      <alignment vertical="center"/>
    </xf>
    <xf numFmtId="0" fontId="1" fillId="0" borderId="0" xfId="0" applyFont="1" applyBorder="1" applyAlignment="1">
      <alignment vertical="center"/>
    </xf>
    <xf numFmtId="0" fontId="14" fillId="0" borderId="14" xfId="0" applyFont="1" applyBorder="1" applyAlignment="1">
      <alignment horizontal="center" vertical="center"/>
    </xf>
    <xf numFmtId="0" fontId="1" fillId="0" borderId="18" xfId="0" applyFont="1" applyBorder="1" applyAlignment="1">
      <alignment vertical="center"/>
    </xf>
    <xf numFmtId="0" fontId="14" fillId="4" borderId="19" xfId="0" applyFont="1" applyFill="1" applyBorder="1" applyAlignment="1">
      <alignment horizontal="right" vertical="center"/>
    </xf>
    <xf numFmtId="0" fontId="0" fillId="0" borderId="0" xfId="0" applyBorder="1"/>
    <xf numFmtId="0" fontId="15" fillId="0" borderId="22" xfId="0" applyFont="1" applyFill="1" applyBorder="1" applyAlignment="1">
      <alignment vertical="center" wrapText="1"/>
    </xf>
    <xf numFmtId="0" fontId="0" fillId="0" borderId="0" xfId="0" applyFill="1" applyBorder="1" applyAlignment="1"/>
    <xf numFmtId="49" fontId="10" fillId="0" borderId="5" xfId="2" applyNumberFormat="1" applyFont="1" applyBorder="1" applyAlignment="1">
      <alignment horizontal="left" vertical="top" wrapText="1"/>
    </xf>
    <xf numFmtId="49" fontId="10" fillId="0" borderId="5" xfId="0" applyNumberFormat="1" applyFont="1" applyBorder="1" applyAlignment="1">
      <alignment horizontal="left" vertical="top" wrapText="1"/>
    </xf>
    <xf numFmtId="0" fontId="10" fillId="0" borderId="5" xfId="0" applyFont="1" applyBorder="1" applyAlignment="1">
      <alignment vertical="top" wrapText="1"/>
    </xf>
    <xf numFmtId="0" fontId="8" fillId="0" borderId="0" xfId="2" applyFont="1" applyFill="1" applyAlignment="1">
      <alignment vertical="top" wrapText="1"/>
    </xf>
    <xf numFmtId="49" fontId="8" fillId="0" borderId="0" xfId="2" applyNumberFormat="1" applyFont="1" applyBorder="1" applyAlignment="1">
      <alignment horizontal="left" vertical="top" wrapText="1"/>
    </xf>
    <xf numFmtId="0" fontId="0" fillId="0" borderId="0" xfId="0" applyFont="1" applyBorder="1"/>
    <xf numFmtId="0" fontId="12" fillId="0" borderId="0" xfId="0" applyFont="1" applyFill="1" applyBorder="1" applyAlignment="1">
      <alignment horizontal="left" vertical="center" wrapText="1"/>
    </xf>
    <xf numFmtId="0" fontId="12" fillId="0" borderId="0" xfId="0" applyFont="1" applyBorder="1" applyAlignment="1">
      <alignment horizontal="left" vertical="center" wrapText="1"/>
    </xf>
    <xf numFmtId="0" fontId="14" fillId="0" borderId="13" xfId="0" applyFont="1" applyBorder="1" applyAlignment="1">
      <alignment horizontal="right" vertical="center"/>
    </xf>
    <xf numFmtId="0" fontId="14" fillId="0" borderId="12" xfId="0" applyFont="1" applyBorder="1" applyAlignment="1">
      <alignment horizontal="right" vertical="center"/>
    </xf>
    <xf numFmtId="0" fontId="14" fillId="0" borderId="11" xfId="0" applyFont="1" applyBorder="1" applyAlignment="1">
      <alignment horizontal="right" vertical="center"/>
    </xf>
    <xf numFmtId="0" fontId="14" fillId="0" borderId="9" xfId="0" applyFont="1" applyBorder="1" applyAlignment="1">
      <alignment horizontal="right" vertical="center"/>
    </xf>
    <xf numFmtId="0" fontId="14" fillId="3" borderId="15"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14"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15" xfId="0" applyFont="1" applyBorder="1" applyAlignment="1">
      <alignment horizontal="right" vertical="center"/>
    </xf>
    <xf numFmtId="0" fontId="14" fillId="0" borderId="2" xfId="0" applyFont="1" applyBorder="1" applyAlignment="1">
      <alignment horizontal="right" vertical="center"/>
    </xf>
    <xf numFmtId="0" fontId="14" fillId="0" borderId="14" xfId="0" applyFont="1" applyBorder="1" applyAlignment="1">
      <alignment horizontal="right" vertical="center"/>
    </xf>
    <xf numFmtId="0" fontId="14" fillId="0" borderId="1" xfId="0" applyFont="1" applyBorder="1" applyAlignment="1">
      <alignment horizontal="left" vertical="center"/>
    </xf>
    <xf numFmtId="0" fontId="16" fillId="4" borderId="16"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4" fillId="4" borderId="21" xfId="0" applyFont="1" applyFill="1" applyBorder="1" applyAlignment="1">
      <alignment horizontal="center" vertical="center"/>
    </xf>
    <xf numFmtId="0" fontId="14" fillId="4" borderId="20" xfId="0" applyFont="1" applyFill="1" applyBorder="1" applyAlignment="1">
      <alignment horizontal="center" vertical="center"/>
    </xf>
  </cellXfs>
  <cellStyles count="5">
    <cellStyle name="Comma 2" xfId="1"/>
    <cellStyle name="Comma 3" xfId="3"/>
    <cellStyle name="Normal" xfId="0" builtinId="0"/>
    <cellStyle name="Normal 2" xfId="2"/>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207344</xdr:colOff>
      <xdr:row>0</xdr:row>
      <xdr:rowOff>0</xdr:rowOff>
    </xdr:from>
    <xdr:ext cx="4764715" cy="1209675"/>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347" b="12026"/>
        <a:stretch/>
      </xdr:blipFill>
      <xdr:spPr>
        <a:xfrm>
          <a:off x="816944" y="0"/>
          <a:ext cx="4764715" cy="120967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44"/>
  <sheetViews>
    <sheetView showGridLines="0" view="pageBreakPreview" topLeftCell="A19" zoomScaleNormal="100" zoomScaleSheetLayoutView="100" workbookViewId="0">
      <selection activeCell="H44" sqref="H44"/>
    </sheetView>
  </sheetViews>
  <sheetFormatPr defaultColWidth="9.140625" defaultRowHeight="15" x14ac:dyDescent="0.25"/>
  <cols>
    <col min="1" max="1" width="1.5703125" style="2" customWidth="1"/>
    <col min="2" max="2" width="7" style="2" customWidth="1"/>
    <col min="3" max="3" width="10.85546875" style="2" customWidth="1"/>
    <col min="4" max="4" width="35.5703125" style="2" customWidth="1"/>
    <col min="5" max="5" width="8.5703125" style="2" customWidth="1"/>
    <col min="6" max="6" width="11.85546875" style="2" customWidth="1"/>
    <col min="7" max="8" width="13" style="3" customWidth="1"/>
    <col min="9" max="9" width="3.140625" style="2" customWidth="1"/>
    <col min="10" max="10" width="34" style="2" customWidth="1"/>
    <col min="11" max="16384" width="9.140625" style="2"/>
  </cols>
  <sheetData>
    <row r="1" spans="1:10" s="14" customFormat="1" ht="12" customHeight="1" x14ac:dyDescent="0.25">
      <c r="A1" s="36"/>
      <c r="B1" s="39" t="s">
        <v>91</v>
      </c>
      <c r="D1" s="16"/>
      <c r="G1" s="15"/>
      <c r="H1" s="15"/>
    </row>
    <row r="2" spans="1:10" s="4" customFormat="1" ht="15" customHeight="1" x14ac:dyDescent="0.2">
      <c r="A2" s="35"/>
      <c r="B2" s="38" t="s">
        <v>90</v>
      </c>
      <c r="G2" s="5"/>
      <c r="H2" s="17"/>
    </row>
    <row r="3" spans="1:10" s="4" customFormat="1" ht="15" customHeight="1" x14ac:dyDescent="0.2">
      <c r="B3" s="38" t="s">
        <v>179</v>
      </c>
      <c r="G3" s="5"/>
      <c r="H3" s="17"/>
    </row>
    <row r="4" spans="1:10" s="14" customFormat="1" ht="15" customHeight="1" x14ac:dyDescent="0.2">
      <c r="G4" s="15"/>
      <c r="H4" s="31"/>
    </row>
    <row r="5" spans="1:10" s="6" customFormat="1" ht="27.4" customHeight="1" x14ac:dyDescent="0.25">
      <c r="B5" s="13" t="s">
        <v>89</v>
      </c>
      <c r="C5" s="13" t="s">
        <v>88</v>
      </c>
      <c r="D5" s="13" t="s">
        <v>52</v>
      </c>
      <c r="E5" s="13" t="s">
        <v>51</v>
      </c>
      <c r="F5" s="13" t="s">
        <v>50</v>
      </c>
      <c r="G5" s="12" t="s">
        <v>49</v>
      </c>
      <c r="H5" s="11" t="s">
        <v>86</v>
      </c>
      <c r="J5" s="58"/>
    </row>
    <row r="6" spans="1:10" s="6" customFormat="1" ht="24" customHeight="1" x14ac:dyDescent="0.25">
      <c r="B6" s="87" t="s">
        <v>174</v>
      </c>
      <c r="C6" s="28" t="s">
        <v>115</v>
      </c>
      <c r="D6" s="30" t="s">
        <v>114</v>
      </c>
      <c r="E6" s="34"/>
      <c r="F6" s="33"/>
      <c r="G6" s="25"/>
      <c r="H6" s="25"/>
      <c r="J6" s="93"/>
    </row>
    <row r="7" spans="1:10" s="6" customFormat="1" ht="12" customHeight="1" x14ac:dyDescent="0.25">
      <c r="B7" s="10"/>
      <c r="C7" s="9"/>
      <c r="D7" s="9"/>
      <c r="E7" s="9"/>
      <c r="F7" s="9"/>
      <c r="G7" s="8"/>
      <c r="H7" s="8"/>
      <c r="J7" s="93"/>
    </row>
    <row r="8" spans="1:10" s="6" customFormat="1" ht="24" customHeight="1" x14ac:dyDescent="0.25">
      <c r="B8" s="29"/>
      <c r="C8" s="28"/>
      <c r="D8" s="28" t="s">
        <v>113</v>
      </c>
      <c r="E8" s="34"/>
      <c r="F8" s="33"/>
      <c r="G8" s="25"/>
      <c r="H8" s="25"/>
      <c r="J8" s="59"/>
    </row>
    <row r="9" spans="1:10" s="6" customFormat="1" ht="12" customHeight="1" x14ac:dyDescent="0.25">
      <c r="B9" s="10"/>
      <c r="C9" s="9"/>
      <c r="D9" s="9"/>
      <c r="E9" s="9"/>
      <c r="F9" s="9"/>
      <c r="G9" s="8"/>
      <c r="H9" s="8"/>
      <c r="J9" s="60"/>
    </row>
    <row r="10" spans="1:10" s="6" customFormat="1" ht="24" customHeight="1" x14ac:dyDescent="0.25">
      <c r="B10" s="29"/>
      <c r="C10" s="28" t="s">
        <v>112</v>
      </c>
      <c r="D10" s="28" t="s">
        <v>111</v>
      </c>
      <c r="E10" s="34"/>
      <c r="F10" s="33"/>
      <c r="G10" s="25"/>
      <c r="H10" s="25"/>
      <c r="J10" s="59"/>
    </row>
    <row r="11" spans="1:10" s="6" customFormat="1" ht="12" customHeight="1" x14ac:dyDescent="0.25">
      <c r="B11" s="10"/>
      <c r="C11" s="9"/>
      <c r="D11" s="9"/>
      <c r="E11" s="9"/>
      <c r="F11" s="9"/>
      <c r="G11" s="8"/>
      <c r="H11" s="8"/>
      <c r="J11" s="93"/>
    </row>
    <row r="12" spans="1:10" s="6" customFormat="1" ht="48" x14ac:dyDescent="0.25">
      <c r="B12" s="29" t="s">
        <v>224</v>
      </c>
      <c r="C12" s="28" t="s">
        <v>110</v>
      </c>
      <c r="D12" s="28" t="s">
        <v>167</v>
      </c>
      <c r="E12" s="27" t="s">
        <v>5</v>
      </c>
      <c r="F12" s="26">
        <v>1</v>
      </c>
      <c r="G12" s="25"/>
      <c r="H12" s="25"/>
      <c r="J12" s="93"/>
    </row>
    <row r="13" spans="1:10" s="6" customFormat="1" ht="12" customHeight="1" x14ac:dyDescent="0.25">
      <c r="B13" s="10"/>
      <c r="C13" s="9"/>
      <c r="D13" s="9"/>
      <c r="E13" s="9"/>
      <c r="F13" s="9"/>
      <c r="G13" s="8"/>
      <c r="H13" s="8"/>
      <c r="J13" s="59"/>
    </row>
    <row r="14" spans="1:10" s="6" customFormat="1" ht="24" customHeight="1" x14ac:dyDescent="0.25">
      <c r="B14" s="29"/>
      <c r="C14" s="28" t="s">
        <v>109</v>
      </c>
      <c r="D14" s="28" t="s">
        <v>108</v>
      </c>
      <c r="E14" s="27"/>
      <c r="F14" s="26"/>
      <c r="G14" s="25"/>
      <c r="H14" s="25"/>
      <c r="J14" s="94"/>
    </row>
    <row r="15" spans="1:10" s="6" customFormat="1" ht="12" customHeight="1" x14ac:dyDescent="0.25">
      <c r="B15" s="10"/>
      <c r="C15" s="9"/>
      <c r="D15" s="9"/>
      <c r="E15" s="9"/>
      <c r="F15" s="9"/>
      <c r="G15" s="8"/>
      <c r="H15" s="8"/>
      <c r="J15" s="94"/>
    </row>
    <row r="16" spans="1:10" s="6" customFormat="1" ht="24" customHeight="1" x14ac:dyDescent="0.25">
      <c r="B16" s="29" t="s">
        <v>225</v>
      </c>
      <c r="C16" s="28" t="s">
        <v>107</v>
      </c>
      <c r="D16" s="28" t="s">
        <v>106</v>
      </c>
      <c r="E16" s="27" t="s">
        <v>5</v>
      </c>
      <c r="F16" s="26">
        <v>1</v>
      </c>
      <c r="G16" s="25"/>
      <c r="H16" s="25"/>
      <c r="J16" s="59"/>
    </row>
    <row r="17" spans="1:10" s="6" customFormat="1" ht="12" customHeight="1" x14ac:dyDescent="0.25">
      <c r="B17" s="10"/>
      <c r="C17" s="9"/>
      <c r="D17" s="9"/>
      <c r="E17" s="9"/>
      <c r="F17" s="9"/>
      <c r="G17" s="8"/>
      <c r="H17" s="8"/>
      <c r="J17" s="60"/>
    </row>
    <row r="18" spans="1:10" s="6" customFormat="1" ht="24" customHeight="1" x14ac:dyDescent="0.25">
      <c r="B18" s="29"/>
      <c r="C18" s="28" t="s">
        <v>105</v>
      </c>
      <c r="D18" s="28" t="s">
        <v>104</v>
      </c>
      <c r="E18" s="27"/>
      <c r="F18" s="26"/>
      <c r="G18" s="25"/>
      <c r="H18" s="25"/>
      <c r="J18" s="59"/>
    </row>
    <row r="19" spans="1:10" s="6" customFormat="1" ht="12" customHeight="1" x14ac:dyDescent="0.25">
      <c r="B19" s="10"/>
      <c r="C19" s="9"/>
      <c r="D19" s="9"/>
      <c r="E19" s="9"/>
      <c r="F19" s="9"/>
      <c r="G19" s="8"/>
      <c r="H19" s="8"/>
      <c r="J19" s="61"/>
    </row>
    <row r="20" spans="1:10" s="6" customFormat="1" ht="24" customHeight="1" x14ac:dyDescent="0.25">
      <c r="B20" s="29"/>
      <c r="C20" s="28"/>
      <c r="D20" s="28" t="s">
        <v>228</v>
      </c>
      <c r="E20" s="27"/>
      <c r="F20" s="26"/>
      <c r="G20" s="25"/>
      <c r="H20" s="25"/>
      <c r="J20" s="61"/>
    </row>
    <row r="21" spans="1:10" s="6" customFormat="1" ht="12" customHeight="1" x14ac:dyDescent="0.25">
      <c r="B21" s="10"/>
      <c r="C21" s="9"/>
      <c r="D21" s="9"/>
      <c r="E21" s="9"/>
      <c r="F21" s="9"/>
      <c r="G21" s="8"/>
      <c r="H21" s="8"/>
      <c r="J21" s="61"/>
    </row>
    <row r="22" spans="1:10" s="6" customFormat="1" ht="12" customHeight="1" x14ac:dyDescent="0.25">
      <c r="B22" s="29" t="s">
        <v>226</v>
      </c>
      <c r="C22" s="28"/>
      <c r="D22" s="28" t="s">
        <v>103</v>
      </c>
      <c r="E22" s="27" t="s">
        <v>102</v>
      </c>
      <c r="F22" s="26">
        <v>1</v>
      </c>
      <c r="G22" s="25">
        <v>20000</v>
      </c>
      <c r="H22" s="25">
        <f>(E22 = CHAR(37)) * (F22*G22/100) + (E22 &lt;&gt; CHAR(37)) * (F22*G22)</f>
        <v>20000</v>
      </c>
      <c r="J22" s="58"/>
    </row>
    <row r="23" spans="1:10" s="6" customFormat="1" ht="12" customHeight="1" x14ac:dyDescent="0.25">
      <c r="B23" s="10"/>
      <c r="C23" s="9"/>
      <c r="D23" s="9"/>
      <c r="E23" s="9"/>
      <c r="F23" s="9"/>
      <c r="G23" s="8"/>
      <c r="H23" s="8"/>
      <c r="J23" s="58"/>
    </row>
    <row r="24" spans="1:10" s="6" customFormat="1" ht="24" customHeight="1" x14ac:dyDescent="0.25">
      <c r="B24" s="29" t="s">
        <v>229</v>
      </c>
      <c r="C24" s="28"/>
      <c r="D24" s="28" t="s">
        <v>227</v>
      </c>
      <c r="E24" s="27" t="s">
        <v>101</v>
      </c>
      <c r="F24" s="37">
        <f>H22</f>
        <v>20000</v>
      </c>
      <c r="G24" s="25"/>
      <c r="H24" s="25">
        <f>(E24 = CHAR(37)) * (F24*G24/100) + (E24 &lt;&gt; CHAR(37)) * (F24*G24)</f>
        <v>0</v>
      </c>
    </row>
    <row r="25" spans="1:10" s="6" customFormat="1" ht="12" customHeight="1" x14ac:dyDescent="0.25">
      <c r="B25" s="10"/>
      <c r="C25" s="9"/>
      <c r="D25" s="9"/>
      <c r="E25" s="9"/>
      <c r="F25" s="9"/>
      <c r="G25" s="8"/>
      <c r="H25" s="8"/>
    </row>
    <row r="26" spans="1:10" s="6" customFormat="1" ht="48" x14ac:dyDescent="0.25">
      <c r="B26" s="29" t="s">
        <v>230</v>
      </c>
      <c r="C26" s="28"/>
      <c r="D26" s="28" t="s">
        <v>328</v>
      </c>
      <c r="E26" s="27" t="s">
        <v>5</v>
      </c>
      <c r="F26" s="26">
        <v>1</v>
      </c>
      <c r="G26" s="25"/>
      <c r="H26" s="25"/>
    </row>
    <row r="27" spans="1:10" s="6" customFormat="1" ht="12" customHeight="1" x14ac:dyDescent="0.25">
      <c r="B27" s="10"/>
      <c r="C27" s="9"/>
      <c r="D27" s="9"/>
      <c r="E27" s="9"/>
      <c r="F27" s="9"/>
      <c r="G27" s="8"/>
      <c r="H27" s="8"/>
    </row>
    <row r="28" spans="1:10" s="6" customFormat="1" ht="24" customHeight="1" x14ac:dyDescent="0.25">
      <c r="B28" s="87" t="s">
        <v>231</v>
      </c>
      <c r="C28" s="28" t="s">
        <v>100</v>
      </c>
      <c r="D28" s="30" t="s">
        <v>99</v>
      </c>
      <c r="E28" s="27"/>
      <c r="F28" s="26"/>
      <c r="G28" s="25"/>
      <c r="H28" s="25"/>
    </row>
    <row r="29" spans="1:10" s="6" customFormat="1" ht="12" customHeight="1" x14ac:dyDescent="0.25">
      <c r="B29" s="10"/>
      <c r="C29" s="9"/>
      <c r="D29" s="9"/>
      <c r="E29" s="9"/>
      <c r="F29" s="9"/>
      <c r="G29" s="8"/>
      <c r="H29" s="8"/>
    </row>
    <row r="30" spans="1:10" s="6" customFormat="1" ht="12" customHeight="1" x14ac:dyDescent="0.25">
      <c r="B30" s="29"/>
      <c r="C30" s="28"/>
      <c r="D30" s="28" t="s">
        <v>98</v>
      </c>
      <c r="E30" s="27"/>
      <c r="F30" s="26"/>
      <c r="G30" s="25"/>
      <c r="H30" s="25"/>
    </row>
    <row r="31" spans="1:10" s="6" customFormat="1" ht="12" customHeight="1" x14ac:dyDescent="0.25">
      <c r="B31" s="10"/>
      <c r="C31" s="9"/>
      <c r="D31" s="9"/>
      <c r="E31" s="9"/>
      <c r="F31" s="9"/>
      <c r="G31" s="8"/>
      <c r="H31" s="8"/>
    </row>
    <row r="32" spans="1:10" s="6" customFormat="1" ht="12" customHeight="1" x14ac:dyDescent="0.25">
      <c r="B32" s="29" t="s">
        <v>232</v>
      </c>
      <c r="C32" s="28"/>
      <c r="D32" s="28" t="s">
        <v>97</v>
      </c>
      <c r="E32" s="27" t="s">
        <v>4</v>
      </c>
      <c r="F32" s="26">
        <v>40</v>
      </c>
      <c r="G32" s="25"/>
      <c r="H32" s="25">
        <f>(E32 = CHAR(37)) * (F32*G32/100) + (E32 &lt;&gt; CHAR(37)) * (F32*G32)</f>
        <v>0</v>
      </c>
    </row>
    <row r="33" spans="1:8" s="6" customFormat="1" ht="12" customHeight="1" x14ac:dyDescent="0.25">
      <c r="B33" s="10"/>
      <c r="C33" s="9"/>
      <c r="D33" s="9"/>
      <c r="E33" s="9"/>
      <c r="F33" s="9"/>
      <c r="G33" s="8"/>
      <c r="H33" s="8"/>
    </row>
    <row r="34" spans="1:8" s="6" customFormat="1" ht="12" customHeight="1" x14ac:dyDescent="0.25">
      <c r="B34" s="29" t="s">
        <v>233</v>
      </c>
      <c r="C34" s="28"/>
      <c r="D34" s="28" t="s">
        <v>96</v>
      </c>
      <c r="E34" s="27" t="s">
        <v>4</v>
      </c>
      <c r="F34" s="26">
        <v>20</v>
      </c>
      <c r="G34" s="25"/>
      <c r="H34" s="25">
        <f>(E34 = CHAR(37)) * (F34*G34/100) + (E34 &lt;&gt; CHAR(37)) * (F34*G34)</f>
        <v>0</v>
      </c>
    </row>
    <row r="35" spans="1:8" s="6" customFormat="1" ht="12" customHeight="1" x14ac:dyDescent="0.25">
      <c r="B35" s="10"/>
      <c r="C35" s="9"/>
      <c r="D35" s="9"/>
      <c r="E35" s="9"/>
      <c r="F35" s="9"/>
      <c r="G35" s="8"/>
      <c r="H35" s="8"/>
    </row>
    <row r="36" spans="1:8" s="6" customFormat="1" ht="12" customHeight="1" x14ac:dyDescent="0.25">
      <c r="B36" s="29" t="s">
        <v>234</v>
      </c>
      <c r="C36" s="28"/>
      <c r="D36" s="28" t="s">
        <v>95</v>
      </c>
      <c r="E36" s="27" t="s">
        <v>4</v>
      </c>
      <c r="F36" s="26">
        <v>10</v>
      </c>
      <c r="G36" s="25"/>
      <c r="H36" s="25">
        <f>(E36 = CHAR(37)) * (F36*G36/100) + (E36 &lt;&gt; CHAR(37)) * (F36*G36)</f>
        <v>0</v>
      </c>
    </row>
    <row r="37" spans="1:8" s="6" customFormat="1" ht="12" customHeight="1" x14ac:dyDescent="0.25">
      <c r="B37" s="10"/>
      <c r="C37" s="9"/>
      <c r="D37" s="9"/>
      <c r="E37" s="9"/>
      <c r="F37" s="9"/>
      <c r="G37" s="8"/>
      <c r="H37" s="8"/>
    </row>
    <row r="38" spans="1:8" s="6" customFormat="1" ht="12" customHeight="1" x14ac:dyDescent="0.25">
      <c r="B38" s="29" t="s">
        <v>235</v>
      </c>
      <c r="C38" s="28"/>
      <c r="D38" s="28" t="s">
        <v>94</v>
      </c>
      <c r="E38" s="27" t="s">
        <v>4</v>
      </c>
      <c r="F38" s="26">
        <v>10</v>
      </c>
      <c r="G38" s="25"/>
      <c r="H38" s="25">
        <f>(E38 = CHAR(37)) * (F38*G38/100) + (E38 &lt;&gt; CHAR(37)) * (F38*G38)</f>
        <v>0</v>
      </c>
    </row>
    <row r="39" spans="1:8" s="6" customFormat="1" ht="12" customHeight="1" x14ac:dyDescent="0.25">
      <c r="B39" s="10"/>
      <c r="C39" s="9"/>
      <c r="D39" s="9"/>
      <c r="E39" s="9"/>
      <c r="F39" s="9"/>
      <c r="G39" s="8"/>
      <c r="H39" s="8"/>
    </row>
    <row r="40" spans="1:8" s="6" customFormat="1" ht="48" customHeight="1" x14ac:dyDescent="0.25">
      <c r="B40" s="29" t="s">
        <v>236</v>
      </c>
      <c r="C40" s="28" t="s">
        <v>93</v>
      </c>
      <c r="D40" s="28" t="s">
        <v>92</v>
      </c>
      <c r="E40" s="27" t="s">
        <v>5</v>
      </c>
      <c r="F40" s="26">
        <v>1</v>
      </c>
      <c r="G40" s="25"/>
      <c r="H40" s="25">
        <f>(E40 = CHAR(37)) * (F40*G40/100) + (E40 &lt;&gt; CHAR(37)) * (F40*G40)</f>
        <v>0</v>
      </c>
    </row>
    <row r="41" spans="1:8" s="6" customFormat="1" ht="12" customHeight="1" x14ac:dyDescent="0.25">
      <c r="B41" s="10"/>
      <c r="C41" s="9"/>
      <c r="D41" s="9"/>
      <c r="E41" s="9"/>
      <c r="F41" s="9"/>
      <c r="G41" s="8"/>
      <c r="H41" s="8"/>
    </row>
    <row r="42" spans="1:8" s="90" customFormat="1" ht="12" customHeight="1" x14ac:dyDescent="0.25">
      <c r="B42" s="29"/>
      <c r="C42" s="28"/>
      <c r="D42" s="28"/>
      <c r="E42" s="27"/>
      <c r="F42" s="26"/>
      <c r="G42" s="25"/>
      <c r="H42" s="25"/>
    </row>
    <row r="43" spans="1:8" s="6" customFormat="1" ht="12" customHeight="1" x14ac:dyDescent="0.25">
      <c r="B43" s="10"/>
      <c r="C43" s="9"/>
      <c r="D43" s="9"/>
      <c r="E43" s="9"/>
      <c r="F43" s="9"/>
      <c r="G43" s="8"/>
      <c r="H43" s="8"/>
    </row>
    <row r="44" spans="1:8" s="18" customFormat="1" ht="20.100000000000001" customHeight="1" x14ac:dyDescent="0.25">
      <c r="B44" s="24" t="s">
        <v>87</v>
      </c>
      <c r="C44" s="24"/>
      <c r="D44" s="23"/>
      <c r="E44" s="22"/>
      <c r="F44" s="21"/>
      <c r="G44" s="20"/>
      <c r="H44" s="19">
        <f>SUM(H6:H41)</f>
        <v>20000</v>
      </c>
    </row>
  </sheetData>
  <mergeCells count="3">
    <mergeCell ref="J6:J7"/>
    <mergeCell ref="J11:J12"/>
    <mergeCell ref="J14:J15"/>
  </mergeCells>
  <pageMargins left="0.59055118110236227" right="0.27559055118110237" top="0.39370078740157483" bottom="0.19685039370078741" header="0.31496062992125984" footer="0.31496062992125984"/>
  <pageSetup paperSize="9" scale="9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68"/>
  <sheetViews>
    <sheetView tabSelected="1" zoomScaleNormal="100" zoomScaleSheetLayoutView="100" workbookViewId="0">
      <selection activeCell="F112" sqref="F112"/>
    </sheetView>
  </sheetViews>
  <sheetFormatPr defaultRowHeight="15" x14ac:dyDescent="0.25"/>
  <cols>
    <col min="1" max="1" width="2.85546875" customWidth="1"/>
    <col min="2" max="2" width="7" customWidth="1"/>
    <col min="3" max="3" width="10.85546875" customWidth="1"/>
    <col min="4" max="4" width="35.5703125" customWidth="1"/>
    <col min="5" max="5" width="8.5703125" customWidth="1"/>
    <col min="6" max="6" width="11.85546875" customWidth="1"/>
    <col min="7" max="7" width="13" style="43" customWidth="1"/>
    <col min="8" max="8" width="13" customWidth="1"/>
    <col min="9" max="9" width="11.140625" customWidth="1"/>
  </cols>
  <sheetData>
    <row r="1" spans="2:8" x14ac:dyDescent="0.25">
      <c r="B1" s="39" t="s">
        <v>91</v>
      </c>
      <c r="C1" s="14"/>
      <c r="D1" s="16"/>
      <c r="E1" s="14"/>
      <c r="F1" s="14"/>
      <c r="G1" s="40"/>
      <c r="H1" s="15"/>
    </row>
    <row r="2" spans="2:8" x14ac:dyDescent="0.25">
      <c r="B2" s="38" t="s">
        <v>90</v>
      </c>
      <c r="C2" s="4"/>
      <c r="D2" s="4"/>
      <c r="E2" s="4"/>
      <c r="F2" s="4"/>
      <c r="G2" s="41"/>
      <c r="H2" s="17"/>
    </row>
    <row r="3" spans="2:8" x14ac:dyDescent="0.25">
      <c r="B3" s="38" t="s">
        <v>179</v>
      </c>
      <c r="C3" s="4"/>
      <c r="D3" s="4"/>
      <c r="E3" s="4"/>
      <c r="F3" s="4"/>
      <c r="G3" s="41"/>
      <c r="H3" s="17"/>
    </row>
    <row r="4" spans="2:8" x14ac:dyDescent="0.25">
      <c r="B4" s="38"/>
      <c r="C4" s="4"/>
      <c r="D4" s="4"/>
      <c r="E4" s="4"/>
      <c r="F4" s="4"/>
      <c r="G4" s="41"/>
      <c r="H4" s="17"/>
    </row>
    <row r="5" spans="2:8" ht="24" x14ac:dyDescent="0.25">
      <c r="B5" s="13" t="s">
        <v>89</v>
      </c>
      <c r="C5" s="13" t="s">
        <v>88</v>
      </c>
      <c r="D5" s="13" t="s">
        <v>52</v>
      </c>
      <c r="E5" s="13" t="s">
        <v>51</v>
      </c>
      <c r="F5" s="13" t="s">
        <v>50</v>
      </c>
      <c r="G5" s="42" t="s">
        <v>49</v>
      </c>
      <c r="H5" s="11" t="s">
        <v>86</v>
      </c>
    </row>
    <row r="6" spans="2:8" s="1" customFormat="1" ht="24" x14ac:dyDescent="0.25">
      <c r="B6" s="87" t="s">
        <v>172</v>
      </c>
      <c r="C6" s="28"/>
      <c r="D6" s="30" t="s">
        <v>48</v>
      </c>
      <c r="E6" s="34"/>
      <c r="F6" s="33"/>
      <c r="G6" s="25"/>
      <c r="H6" s="25"/>
    </row>
    <row r="7" spans="2:8" s="1" customFormat="1" x14ac:dyDescent="0.25">
      <c r="B7" s="10"/>
      <c r="C7" s="9"/>
      <c r="D7" s="9"/>
      <c r="E7" s="9"/>
      <c r="F7" s="9"/>
      <c r="G7" s="8"/>
      <c r="H7" s="8"/>
    </row>
    <row r="8" spans="2:8" s="1" customFormat="1" ht="36" x14ac:dyDescent="0.25">
      <c r="B8" s="29" t="s">
        <v>245</v>
      </c>
      <c r="C8" s="28"/>
      <c r="D8" s="64" t="s">
        <v>129</v>
      </c>
      <c r="E8" s="34" t="s">
        <v>1</v>
      </c>
      <c r="F8" s="33">
        <f>14*12</f>
        <v>168</v>
      </c>
      <c r="G8" s="25"/>
      <c r="H8" s="25"/>
    </row>
    <row r="9" spans="2:8" s="1" customFormat="1" ht="15" customHeight="1" x14ac:dyDescent="0.25">
      <c r="B9" s="10"/>
      <c r="C9" s="9"/>
      <c r="D9" s="9"/>
      <c r="E9" s="9"/>
      <c r="F9" s="9"/>
      <c r="G9" s="8"/>
      <c r="H9" s="8"/>
    </row>
    <row r="10" spans="2:8" s="44" customFormat="1" ht="15" customHeight="1" x14ac:dyDescent="0.25">
      <c r="B10" s="62" t="s">
        <v>246</v>
      </c>
      <c r="C10" s="63"/>
      <c r="D10" s="63" t="s">
        <v>130</v>
      </c>
      <c r="E10" s="65" t="s">
        <v>0</v>
      </c>
      <c r="F10" s="63">
        <v>5</v>
      </c>
      <c r="G10" s="32"/>
      <c r="H10" s="32"/>
    </row>
    <row r="11" spans="2:8" s="1" customFormat="1" ht="15" customHeight="1" x14ac:dyDescent="0.25">
      <c r="B11" s="10"/>
      <c r="C11" s="9"/>
      <c r="D11" s="9"/>
      <c r="E11" s="9"/>
      <c r="F11" s="9"/>
      <c r="G11" s="8"/>
      <c r="H11" s="8"/>
    </row>
    <row r="12" spans="2:8" s="44" customFormat="1" ht="24" x14ac:dyDescent="0.25">
      <c r="B12" s="62" t="s">
        <v>247</v>
      </c>
      <c r="C12" s="63"/>
      <c r="D12" s="63" t="s">
        <v>128</v>
      </c>
      <c r="E12" s="34" t="s">
        <v>0</v>
      </c>
      <c r="F12" s="63">
        <v>10</v>
      </c>
      <c r="G12" s="32"/>
      <c r="H12" s="32"/>
    </row>
    <row r="13" spans="2:8" s="1" customFormat="1" ht="15" customHeight="1" x14ac:dyDescent="0.25">
      <c r="B13" s="10"/>
      <c r="C13" s="9"/>
      <c r="D13" s="9"/>
      <c r="E13" s="9"/>
      <c r="F13" s="9"/>
      <c r="G13" s="8"/>
      <c r="H13" s="8"/>
    </row>
    <row r="14" spans="2:8" s="44" customFormat="1" x14ac:dyDescent="0.25">
      <c r="B14" s="62" t="s">
        <v>248</v>
      </c>
      <c r="C14" s="63"/>
      <c r="D14" s="63" t="s">
        <v>131</v>
      </c>
      <c r="E14" s="34" t="s">
        <v>0</v>
      </c>
      <c r="F14" s="63">
        <v>10</v>
      </c>
      <c r="G14" s="32"/>
      <c r="H14" s="32"/>
    </row>
    <row r="15" spans="2:8" s="1" customFormat="1" ht="15" customHeight="1" x14ac:dyDescent="0.25">
      <c r="B15" s="10"/>
      <c r="C15" s="9"/>
      <c r="D15" s="9"/>
      <c r="E15" s="9"/>
      <c r="F15" s="9"/>
      <c r="G15" s="8"/>
      <c r="H15" s="8"/>
    </row>
    <row r="16" spans="2:8" s="1" customFormat="1" ht="36" x14ac:dyDescent="0.25">
      <c r="B16" s="29" t="s">
        <v>249</v>
      </c>
      <c r="C16" s="28"/>
      <c r="D16" s="28" t="s">
        <v>146</v>
      </c>
      <c r="E16" s="34" t="s">
        <v>0</v>
      </c>
      <c r="F16" s="33">
        <v>25</v>
      </c>
      <c r="G16" s="25"/>
      <c r="H16" s="25"/>
    </row>
    <row r="17" spans="2:8" s="1" customFormat="1" ht="15" customHeight="1" x14ac:dyDescent="0.25">
      <c r="B17" s="10"/>
      <c r="C17" s="9"/>
      <c r="D17" s="9"/>
      <c r="E17" s="9"/>
      <c r="F17" s="9"/>
      <c r="G17" s="8"/>
      <c r="H17" s="8"/>
    </row>
    <row r="18" spans="2:8" s="1" customFormat="1" ht="36" x14ac:dyDescent="0.25">
      <c r="B18" s="29" t="s">
        <v>250</v>
      </c>
      <c r="C18" s="28"/>
      <c r="D18" s="28" t="s">
        <v>147</v>
      </c>
      <c r="E18" s="27" t="s">
        <v>0</v>
      </c>
      <c r="F18" s="26">
        <v>5</v>
      </c>
      <c r="G18" s="25"/>
      <c r="H18" s="25"/>
    </row>
    <row r="19" spans="2:8" s="1" customFormat="1" x14ac:dyDescent="0.25">
      <c r="B19" s="10"/>
      <c r="C19" s="9"/>
      <c r="D19" s="9"/>
      <c r="E19" s="9"/>
      <c r="F19" s="9"/>
      <c r="G19" s="8"/>
      <c r="H19" s="8"/>
    </row>
    <row r="20" spans="2:8" s="1" customFormat="1" ht="15" customHeight="1" x14ac:dyDescent="0.25">
      <c r="B20" s="87" t="s">
        <v>251</v>
      </c>
      <c r="C20" s="28"/>
      <c r="D20" s="30" t="s">
        <v>148</v>
      </c>
      <c r="E20" s="27"/>
      <c r="F20" s="26"/>
      <c r="G20" s="25"/>
      <c r="H20" s="25"/>
    </row>
    <row r="21" spans="2:8" s="1" customFormat="1" ht="15" customHeight="1" x14ac:dyDescent="0.25">
      <c r="B21" s="10"/>
      <c r="C21" s="9"/>
      <c r="D21" s="9"/>
      <c r="E21" s="9"/>
      <c r="F21" s="9"/>
      <c r="G21" s="8"/>
      <c r="H21" s="8"/>
    </row>
    <row r="22" spans="2:8" s="1" customFormat="1" ht="30" customHeight="1" x14ac:dyDescent="0.25">
      <c r="B22" s="29" t="s">
        <v>252</v>
      </c>
      <c r="C22" s="28"/>
      <c r="D22" s="28" t="s">
        <v>149</v>
      </c>
      <c r="E22" s="27" t="s">
        <v>0</v>
      </c>
      <c r="F22" s="26">
        <v>9</v>
      </c>
      <c r="G22" s="25"/>
      <c r="H22" s="25"/>
    </row>
    <row r="23" spans="2:8" s="1" customFormat="1" x14ac:dyDescent="0.25">
      <c r="B23" s="10"/>
      <c r="C23" s="9"/>
      <c r="D23" s="9"/>
      <c r="E23" s="9"/>
      <c r="F23" s="9"/>
      <c r="G23" s="8"/>
      <c r="H23" s="8"/>
    </row>
    <row r="24" spans="2:8" s="1" customFormat="1" ht="30" customHeight="1" x14ac:dyDescent="0.25">
      <c r="B24" s="29" t="s">
        <v>253</v>
      </c>
      <c r="C24" s="28"/>
      <c r="D24" s="28" t="s">
        <v>150</v>
      </c>
      <c r="E24" s="27" t="s">
        <v>0</v>
      </c>
      <c r="F24" s="26">
        <v>4</v>
      </c>
      <c r="G24" s="25"/>
      <c r="H24" s="25"/>
    </row>
    <row r="25" spans="2:8" s="1" customFormat="1" x14ac:dyDescent="0.25">
      <c r="B25" s="10"/>
      <c r="C25" s="9"/>
      <c r="D25" s="9"/>
      <c r="E25" s="9"/>
      <c r="F25" s="9"/>
      <c r="G25" s="8"/>
      <c r="H25" s="8"/>
    </row>
    <row r="26" spans="2:8" s="1" customFormat="1" ht="15" customHeight="1" x14ac:dyDescent="0.25">
      <c r="B26" s="87" t="s">
        <v>254</v>
      </c>
      <c r="C26" s="28" t="s">
        <v>323</v>
      </c>
      <c r="D26" s="30" t="s">
        <v>47</v>
      </c>
      <c r="E26" s="27"/>
      <c r="F26" s="26"/>
      <c r="G26" s="25"/>
      <c r="H26" s="25"/>
    </row>
    <row r="27" spans="2:8" s="1" customFormat="1" ht="15" customHeight="1" x14ac:dyDescent="0.25">
      <c r="B27" s="10"/>
      <c r="C27" s="9"/>
      <c r="D27" s="9"/>
      <c r="E27" s="9"/>
      <c r="F27" s="9"/>
      <c r="G27" s="8"/>
      <c r="H27" s="8"/>
    </row>
    <row r="28" spans="2:8" s="1" customFormat="1" ht="48" x14ac:dyDescent="0.25">
      <c r="B28" s="29" t="s">
        <v>255</v>
      </c>
      <c r="C28" s="28" t="s">
        <v>323</v>
      </c>
      <c r="D28" s="28" t="s">
        <v>55</v>
      </c>
      <c r="E28" s="27" t="s">
        <v>1</v>
      </c>
      <c r="F28" s="26">
        <v>20</v>
      </c>
      <c r="G28" s="25"/>
      <c r="H28" s="25"/>
    </row>
    <row r="29" spans="2:8" s="1" customFormat="1" x14ac:dyDescent="0.25">
      <c r="B29" s="10"/>
      <c r="C29" s="9"/>
      <c r="D29" s="9"/>
      <c r="E29" s="9"/>
      <c r="F29" s="9"/>
      <c r="G29" s="8"/>
      <c r="H29" s="8"/>
    </row>
    <row r="30" spans="2:8" s="1" customFormat="1" ht="18.75" customHeight="1" x14ac:dyDescent="0.25">
      <c r="B30" s="29" t="s">
        <v>256</v>
      </c>
      <c r="C30" s="28" t="s">
        <v>323</v>
      </c>
      <c r="D30" s="28" t="s">
        <v>46</v>
      </c>
      <c r="E30" s="27" t="s">
        <v>39</v>
      </c>
      <c r="F30" s="37">
        <v>6</v>
      </c>
      <c r="G30" s="25"/>
      <c r="H30" s="25"/>
    </row>
    <row r="31" spans="2:8" s="1" customFormat="1" x14ac:dyDescent="0.25">
      <c r="B31" s="10"/>
      <c r="C31" s="9"/>
      <c r="D31" s="9"/>
      <c r="E31" s="9"/>
      <c r="F31" s="9"/>
      <c r="G31" s="8"/>
      <c r="H31" s="8"/>
    </row>
    <row r="32" spans="2:8" s="1" customFormat="1" ht="15" customHeight="1" x14ac:dyDescent="0.25">
      <c r="B32" s="87" t="s">
        <v>257</v>
      </c>
      <c r="C32" s="28"/>
      <c r="D32" s="30" t="s">
        <v>45</v>
      </c>
      <c r="E32" s="27"/>
      <c r="F32" s="26"/>
      <c r="G32" s="25"/>
      <c r="H32" s="25"/>
    </row>
    <row r="33" spans="2:8" s="1" customFormat="1" ht="15" customHeight="1" x14ac:dyDescent="0.25">
      <c r="B33" s="10"/>
      <c r="C33" s="9"/>
      <c r="D33" s="9"/>
      <c r="E33" s="9"/>
      <c r="F33" s="9"/>
      <c r="G33" s="8"/>
      <c r="H33" s="8"/>
    </row>
    <row r="34" spans="2:8" s="1" customFormat="1" ht="24" x14ac:dyDescent="0.25">
      <c r="B34" s="29" t="s">
        <v>258</v>
      </c>
      <c r="C34" s="28"/>
      <c r="D34" s="28" t="s">
        <v>18</v>
      </c>
      <c r="E34" s="27" t="s">
        <v>0</v>
      </c>
      <c r="F34" s="26">
        <v>6</v>
      </c>
      <c r="G34" s="25"/>
      <c r="H34" s="25"/>
    </row>
    <row r="35" spans="2:8" s="1" customFormat="1" ht="15" customHeight="1" x14ac:dyDescent="0.25">
      <c r="B35" s="10"/>
      <c r="C35" s="9"/>
      <c r="D35" s="9"/>
      <c r="E35" s="9"/>
      <c r="F35" s="9"/>
      <c r="G35" s="8"/>
      <c r="H35" s="8"/>
    </row>
    <row r="36" spans="2:8" s="1" customFormat="1" ht="15" customHeight="1" x14ac:dyDescent="0.25">
      <c r="B36" s="29" t="s">
        <v>259</v>
      </c>
      <c r="C36" s="28" t="s">
        <v>323</v>
      </c>
      <c r="D36" s="28" t="s">
        <v>17</v>
      </c>
      <c r="E36" s="27" t="s">
        <v>1</v>
      </c>
      <c r="F36" s="26">
        <v>61</v>
      </c>
      <c r="G36" s="25"/>
      <c r="H36" s="25"/>
    </row>
    <row r="37" spans="2:8" s="1" customFormat="1" x14ac:dyDescent="0.25">
      <c r="B37" s="10"/>
      <c r="C37" s="9"/>
      <c r="D37" s="9"/>
      <c r="E37" s="9"/>
      <c r="F37" s="9"/>
      <c r="G37" s="8"/>
      <c r="H37" s="8"/>
    </row>
    <row r="38" spans="2:8" s="1" customFormat="1" ht="15" customHeight="1" x14ac:dyDescent="0.25">
      <c r="B38" s="87" t="s">
        <v>260</v>
      </c>
      <c r="C38" s="28"/>
      <c r="D38" s="30" t="s">
        <v>152</v>
      </c>
      <c r="E38" s="27"/>
      <c r="F38" s="26"/>
      <c r="G38" s="25"/>
      <c r="H38" s="25"/>
    </row>
    <row r="39" spans="2:8" s="1" customFormat="1" ht="15" customHeight="1" x14ac:dyDescent="0.25">
      <c r="B39" s="10"/>
      <c r="C39" s="9"/>
      <c r="D39" s="9"/>
      <c r="E39" s="9"/>
      <c r="F39" s="9"/>
      <c r="G39" s="8"/>
      <c r="H39" s="8"/>
    </row>
    <row r="40" spans="2:8" s="1" customFormat="1" ht="24" x14ac:dyDescent="0.25">
      <c r="B40" s="29" t="s">
        <v>261</v>
      </c>
      <c r="C40" s="28"/>
      <c r="D40" s="28" t="s">
        <v>151</v>
      </c>
      <c r="E40" s="27" t="s">
        <v>0</v>
      </c>
      <c r="F40" s="26">
        <v>8</v>
      </c>
      <c r="G40" s="25"/>
      <c r="H40" s="25"/>
    </row>
    <row r="41" spans="2:8" s="1" customFormat="1" ht="19.5" customHeight="1" x14ac:dyDescent="0.25">
      <c r="B41" s="10"/>
      <c r="C41" s="9"/>
      <c r="D41" s="9"/>
      <c r="E41" s="9"/>
      <c r="F41" s="9"/>
      <c r="G41" s="8"/>
      <c r="H41" s="8"/>
    </row>
    <row r="42" spans="2:8" s="1" customFormat="1" ht="24" x14ac:dyDescent="0.25">
      <c r="B42" s="29" t="s">
        <v>262</v>
      </c>
      <c r="C42" s="28"/>
      <c r="D42" s="28" t="s">
        <v>44</v>
      </c>
      <c r="E42" s="27" t="s">
        <v>1</v>
      </c>
      <c r="F42" s="26">
        <v>61</v>
      </c>
      <c r="G42" s="25"/>
      <c r="H42" s="25"/>
    </row>
    <row r="43" spans="2:8" s="1" customFormat="1" x14ac:dyDescent="0.25">
      <c r="B43" s="10"/>
      <c r="C43" s="9"/>
      <c r="D43" s="9"/>
      <c r="E43" s="9"/>
      <c r="F43" s="9"/>
      <c r="G43" s="8"/>
      <c r="H43" s="8"/>
    </row>
    <row r="44" spans="2:8" s="1" customFormat="1" ht="15" customHeight="1" x14ac:dyDescent="0.25">
      <c r="B44" s="87" t="s">
        <v>263</v>
      </c>
      <c r="C44" s="28" t="s">
        <v>323</v>
      </c>
      <c r="D44" s="30" t="s">
        <v>43</v>
      </c>
      <c r="E44" s="27"/>
      <c r="F44" s="26"/>
      <c r="G44" s="25"/>
      <c r="H44" s="25"/>
    </row>
    <row r="45" spans="2:8" s="1" customFormat="1" ht="15" customHeight="1" x14ac:dyDescent="0.25">
      <c r="B45" s="10"/>
      <c r="C45" s="9"/>
      <c r="D45" s="9"/>
      <c r="E45" s="9"/>
      <c r="F45" s="9"/>
      <c r="G45" s="8"/>
      <c r="H45" s="8"/>
    </row>
    <row r="46" spans="2:8" s="1" customFormat="1" ht="48" x14ac:dyDescent="0.25">
      <c r="B46" s="29" t="s">
        <v>264</v>
      </c>
      <c r="C46" s="28"/>
      <c r="D46" s="28" t="s">
        <v>153</v>
      </c>
      <c r="E46" s="34" t="s">
        <v>1</v>
      </c>
      <c r="F46" s="33">
        <v>120</v>
      </c>
      <c r="G46" s="25"/>
      <c r="H46" s="25"/>
    </row>
    <row r="47" spans="2:8" s="1" customFormat="1" x14ac:dyDescent="0.25">
      <c r="B47" s="10"/>
      <c r="C47" s="9"/>
      <c r="D47" s="9"/>
      <c r="E47" s="9"/>
      <c r="F47" s="9"/>
      <c r="G47" s="8"/>
      <c r="H47" s="8"/>
    </row>
    <row r="48" spans="2:8" s="1" customFormat="1" ht="15" customHeight="1" x14ac:dyDescent="0.25">
      <c r="B48" s="29" t="s">
        <v>265</v>
      </c>
      <c r="C48" s="28"/>
      <c r="D48" s="28" t="s">
        <v>16</v>
      </c>
      <c r="E48" s="34" t="s">
        <v>1</v>
      </c>
      <c r="F48" s="33">
        <v>40</v>
      </c>
      <c r="G48" s="25"/>
      <c r="H48" s="25"/>
    </row>
    <row r="49" spans="2:8" s="1" customFormat="1" ht="15" customHeight="1" x14ac:dyDescent="0.25">
      <c r="B49" s="10"/>
      <c r="C49" s="9"/>
      <c r="D49" s="9"/>
      <c r="E49" s="9"/>
      <c r="F49" s="9"/>
      <c r="G49" s="8"/>
      <c r="H49" s="8"/>
    </row>
    <row r="50" spans="2:8" s="1" customFormat="1" ht="15" customHeight="1" x14ac:dyDescent="0.25">
      <c r="B50" s="29" t="s">
        <v>266</v>
      </c>
      <c r="C50" s="28"/>
      <c r="D50" s="28" t="s">
        <v>42</v>
      </c>
      <c r="E50" s="34" t="s">
        <v>39</v>
      </c>
      <c r="F50" s="33">
        <v>19</v>
      </c>
      <c r="G50" s="25"/>
      <c r="H50" s="25"/>
    </row>
    <row r="51" spans="2:8" s="1" customFormat="1" ht="15" customHeight="1" x14ac:dyDescent="0.25">
      <c r="B51" s="10"/>
      <c r="C51" s="9"/>
      <c r="D51" s="9"/>
      <c r="E51" s="9"/>
      <c r="F51" s="9"/>
      <c r="G51" s="8"/>
      <c r="H51" s="8"/>
    </row>
    <row r="52" spans="2:8" s="1" customFormat="1" ht="15" customHeight="1" x14ac:dyDescent="0.25">
      <c r="B52" s="29" t="s">
        <v>267</v>
      </c>
      <c r="C52" s="28"/>
      <c r="D52" s="28" t="s">
        <v>41</v>
      </c>
      <c r="E52" s="27" t="s">
        <v>39</v>
      </c>
      <c r="F52" s="26">
        <v>1</v>
      </c>
      <c r="G52" s="25"/>
      <c r="H52" s="25"/>
    </row>
    <row r="53" spans="2:8" s="1" customFormat="1" ht="15" customHeight="1" x14ac:dyDescent="0.25">
      <c r="B53" s="10"/>
      <c r="C53" s="9"/>
      <c r="D53" s="9"/>
      <c r="E53" s="9"/>
      <c r="F53" s="9"/>
      <c r="G53" s="8"/>
      <c r="H53" s="8"/>
    </row>
    <row r="54" spans="2:8" s="1" customFormat="1" ht="48" x14ac:dyDescent="0.25">
      <c r="B54" s="29" t="s">
        <v>268</v>
      </c>
      <c r="C54" s="28"/>
      <c r="D54" s="28" t="s">
        <v>154</v>
      </c>
      <c r="E54" s="27" t="s">
        <v>1</v>
      </c>
      <c r="F54" s="26">
        <v>60</v>
      </c>
      <c r="G54" s="25"/>
      <c r="H54" s="25"/>
    </row>
    <row r="55" spans="2:8" s="1" customFormat="1" x14ac:dyDescent="0.25">
      <c r="B55" s="10"/>
      <c r="C55" s="9"/>
      <c r="D55" s="9"/>
      <c r="E55" s="9"/>
      <c r="F55" s="9"/>
      <c r="G55" s="8"/>
      <c r="H55" s="8"/>
    </row>
    <row r="56" spans="2:8" s="1" customFormat="1" ht="15" customHeight="1" x14ac:dyDescent="0.25">
      <c r="B56" s="29" t="s">
        <v>269</v>
      </c>
      <c r="C56" s="28"/>
      <c r="D56" s="28" t="s">
        <v>40</v>
      </c>
      <c r="E56" s="27" t="s">
        <v>39</v>
      </c>
      <c r="F56" s="26">
        <v>15</v>
      </c>
      <c r="G56" s="25"/>
      <c r="H56" s="25"/>
    </row>
    <row r="57" spans="2:8" s="1" customFormat="1" ht="15" customHeight="1" x14ac:dyDescent="0.25">
      <c r="B57" s="10"/>
      <c r="C57" s="9"/>
      <c r="D57" s="9"/>
      <c r="E57" s="9"/>
      <c r="F57" s="9"/>
      <c r="G57" s="8"/>
      <c r="H57" s="8"/>
    </row>
    <row r="58" spans="2:8" s="1" customFormat="1" ht="30" customHeight="1" x14ac:dyDescent="0.25">
      <c r="B58" s="29" t="s">
        <v>270</v>
      </c>
      <c r="C58" s="28"/>
      <c r="D58" s="28" t="s">
        <v>155</v>
      </c>
      <c r="E58" s="27" t="s">
        <v>2</v>
      </c>
      <c r="F58" s="26">
        <v>4</v>
      </c>
      <c r="G58" s="25"/>
      <c r="H58" s="25"/>
    </row>
    <row r="59" spans="2:8" s="1" customFormat="1" x14ac:dyDescent="0.25">
      <c r="B59" s="10"/>
      <c r="C59" s="9"/>
      <c r="D59" s="9"/>
      <c r="E59" s="9"/>
      <c r="F59" s="9"/>
      <c r="G59" s="8"/>
      <c r="H59" s="8"/>
    </row>
    <row r="60" spans="2:8" s="1" customFormat="1" ht="15" customHeight="1" x14ac:dyDescent="0.25">
      <c r="B60" s="29" t="s">
        <v>271</v>
      </c>
      <c r="C60" s="28"/>
      <c r="D60" s="28" t="s">
        <v>156</v>
      </c>
      <c r="E60" s="27" t="s">
        <v>2</v>
      </c>
      <c r="F60" s="26">
        <v>4</v>
      </c>
      <c r="G60" s="25"/>
      <c r="H60" s="25"/>
    </row>
    <row r="61" spans="2:8" s="1" customFormat="1" x14ac:dyDescent="0.25">
      <c r="B61" s="10"/>
      <c r="C61" s="9"/>
      <c r="D61" s="9"/>
      <c r="E61" s="9"/>
      <c r="F61" s="9"/>
      <c r="G61" s="8"/>
      <c r="H61" s="8"/>
    </row>
    <row r="62" spans="2:8" s="1" customFormat="1" ht="15" customHeight="1" x14ac:dyDescent="0.25">
      <c r="B62" s="87" t="s">
        <v>272</v>
      </c>
      <c r="C62" s="28"/>
      <c r="D62" s="30" t="s">
        <v>144</v>
      </c>
      <c r="E62" s="27"/>
      <c r="F62" s="26"/>
      <c r="G62" s="25"/>
      <c r="H62" s="25"/>
    </row>
    <row r="63" spans="2:8" s="1" customFormat="1" ht="15" customHeight="1" x14ac:dyDescent="0.25">
      <c r="B63" s="10"/>
      <c r="C63" s="9"/>
      <c r="D63" s="9"/>
      <c r="E63" s="9"/>
      <c r="F63" s="9"/>
      <c r="G63" s="8"/>
      <c r="H63" s="8"/>
    </row>
    <row r="64" spans="2:8" s="44" customFormat="1" ht="15" customHeight="1" x14ac:dyDescent="0.25">
      <c r="B64" s="62" t="s">
        <v>273</v>
      </c>
      <c r="C64" s="63"/>
      <c r="D64" s="63" t="s">
        <v>274</v>
      </c>
      <c r="E64" s="63"/>
      <c r="F64" s="63"/>
      <c r="G64" s="32"/>
      <c r="H64" s="32"/>
    </row>
    <row r="65" spans="2:8" s="1" customFormat="1" ht="15" customHeight="1" x14ac:dyDescent="0.25">
      <c r="B65" s="10"/>
      <c r="C65" s="9"/>
      <c r="D65" s="9"/>
      <c r="E65" s="9"/>
      <c r="F65" s="9"/>
      <c r="G65" s="8"/>
      <c r="H65" s="8"/>
    </row>
    <row r="66" spans="2:8" s="1" customFormat="1" ht="144" x14ac:dyDescent="0.25">
      <c r="B66" s="29"/>
      <c r="C66" s="28"/>
      <c r="D66" s="28" t="s">
        <v>63</v>
      </c>
      <c r="E66" s="27" t="s">
        <v>5</v>
      </c>
      <c r="F66" s="37">
        <v>1</v>
      </c>
      <c r="G66" s="25"/>
      <c r="H66" s="25"/>
    </row>
    <row r="67" spans="2:8" s="1" customFormat="1" x14ac:dyDescent="0.25">
      <c r="B67" s="10"/>
      <c r="C67" s="9"/>
      <c r="D67" s="9"/>
      <c r="E67" s="9"/>
      <c r="F67" s="9"/>
      <c r="G67" s="8"/>
      <c r="H67" s="8"/>
    </row>
    <row r="68" spans="2:8" s="44" customFormat="1" x14ac:dyDescent="0.25">
      <c r="B68" s="62" t="s">
        <v>275</v>
      </c>
      <c r="C68" s="63"/>
      <c r="D68" s="28" t="s">
        <v>145</v>
      </c>
      <c r="E68" s="63"/>
      <c r="F68" s="63"/>
      <c r="G68" s="32"/>
      <c r="H68" s="32"/>
    </row>
    <row r="69" spans="2:8" s="1" customFormat="1" x14ac:dyDescent="0.25">
      <c r="B69" s="10"/>
      <c r="C69" s="9"/>
      <c r="D69" s="9"/>
      <c r="E69" s="9"/>
      <c r="F69" s="9"/>
      <c r="G69" s="8"/>
      <c r="H69" s="8"/>
    </row>
    <row r="70" spans="2:8" s="1" customFormat="1" ht="132" x14ac:dyDescent="0.25">
      <c r="B70" s="29"/>
      <c r="C70" s="28" t="s">
        <v>329</v>
      </c>
      <c r="D70" s="28" t="s">
        <v>68</v>
      </c>
      <c r="E70" s="27" t="s">
        <v>1</v>
      </c>
      <c r="F70" s="26">
        <v>140</v>
      </c>
      <c r="G70" s="25"/>
      <c r="H70" s="25"/>
    </row>
    <row r="71" spans="2:8" s="1" customFormat="1" x14ac:dyDescent="0.25">
      <c r="B71" s="10"/>
      <c r="C71" s="9"/>
      <c r="D71" s="9"/>
      <c r="E71" s="9"/>
      <c r="F71" s="9"/>
      <c r="G71" s="8"/>
      <c r="H71" s="8"/>
    </row>
    <row r="72" spans="2:8" s="1" customFormat="1" ht="36" x14ac:dyDescent="0.25">
      <c r="B72" s="29" t="s">
        <v>276</v>
      </c>
      <c r="C72" s="28"/>
      <c r="D72" s="28" t="s">
        <v>83</v>
      </c>
      <c r="E72" s="27" t="s">
        <v>1</v>
      </c>
      <c r="F72" s="26">
        <v>7</v>
      </c>
      <c r="G72" s="25"/>
      <c r="H72" s="25"/>
    </row>
    <row r="73" spans="2:8" s="1" customFormat="1" x14ac:dyDescent="0.25">
      <c r="B73" s="10"/>
      <c r="C73" s="9"/>
      <c r="D73" s="9"/>
      <c r="E73" s="9"/>
      <c r="F73" s="9"/>
      <c r="G73" s="8"/>
      <c r="H73" s="8"/>
    </row>
    <row r="74" spans="2:8" s="1" customFormat="1" ht="36" x14ac:dyDescent="0.25">
      <c r="B74" s="29" t="s">
        <v>278</v>
      </c>
      <c r="C74" s="28" t="s">
        <v>329</v>
      </c>
      <c r="D74" s="28" t="s">
        <v>277</v>
      </c>
      <c r="E74" s="27" t="s">
        <v>1</v>
      </c>
      <c r="F74" s="26">
        <v>7</v>
      </c>
      <c r="G74" s="25"/>
      <c r="H74" s="25"/>
    </row>
    <row r="75" spans="2:8" s="1" customFormat="1" x14ac:dyDescent="0.25">
      <c r="B75" s="10"/>
      <c r="C75" s="9"/>
      <c r="D75" s="9"/>
      <c r="E75" s="9"/>
      <c r="F75" s="9"/>
      <c r="G75" s="8"/>
      <c r="H75" s="8"/>
    </row>
    <row r="76" spans="2:8" s="1" customFormat="1" x14ac:dyDescent="0.25">
      <c r="B76" s="87" t="s">
        <v>279</v>
      </c>
      <c r="C76" s="28"/>
      <c r="D76" s="30" t="s">
        <v>6</v>
      </c>
      <c r="E76" s="27"/>
      <c r="F76" s="26"/>
      <c r="G76" s="25"/>
      <c r="H76" s="25"/>
    </row>
    <row r="77" spans="2:8" s="1" customFormat="1" x14ac:dyDescent="0.25">
      <c r="B77" s="10"/>
      <c r="C77" s="9"/>
      <c r="D77" s="9"/>
      <c r="E77" s="9"/>
      <c r="F77" s="9"/>
      <c r="G77" s="8"/>
      <c r="H77" s="8"/>
    </row>
    <row r="78" spans="2:8" s="1" customFormat="1" ht="72" x14ac:dyDescent="0.25">
      <c r="B78" s="29" t="s">
        <v>280</v>
      </c>
      <c r="C78" s="28"/>
      <c r="D78" s="28" t="s">
        <v>322</v>
      </c>
      <c r="E78" s="27"/>
      <c r="F78" s="26"/>
      <c r="G78" s="25"/>
      <c r="H78" s="25"/>
    </row>
    <row r="79" spans="2:8" s="1" customFormat="1" x14ac:dyDescent="0.25">
      <c r="B79" s="10"/>
      <c r="C79" s="9"/>
      <c r="D79" s="9"/>
      <c r="E79" s="9"/>
      <c r="F79" s="9"/>
      <c r="G79" s="8"/>
      <c r="H79" s="8"/>
    </row>
    <row r="80" spans="2:8" s="1" customFormat="1" ht="15" customHeight="1" x14ac:dyDescent="0.25">
      <c r="B80" s="29" t="s">
        <v>15</v>
      </c>
      <c r="C80" s="28"/>
      <c r="D80" s="28" t="s">
        <v>60</v>
      </c>
      <c r="E80" s="27" t="s">
        <v>3</v>
      </c>
      <c r="F80" s="26">
        <v>2</v>
      </c>
      <c r="G80" s="25"/>
      <c r="H80" s="25"/>
    </row>
    <row r="81" spans="2:8" s="1" customFormat="1" ht="15" customHeight="1" x14ac:dyDescent="0.25">
      <c r="B81" s="10"/>
      <c r="C81" s="9"/>
      <c r="D81" s="9"/>
      <c r="E81" s="9"/>
      <c r="F81" s="9"/>
      <c r="G81" s="8"/>
      <c r="H81" s="8"/>
    </row>
    <row r="82" spans="2:8" s="1" customFormat="1" ht="15" customHeight="1" x14ac:dyDescent="0.25">
      <c r="B82" s="29" t="s">
        <v>14</v>
      </c>
      <c r="C82" s="28"/>
      <c r="D82" s="28" t="s">
        <v>62</v>
      </c>
      <c r="E82" s="27" t="s">
        <v>3</v>
      </c>
      <c r="F82" s="26">
        <v>1</v>
      </c>
      <c r="G82" s="25"/>
      <c r="H82" s="25"/>
    </row>
    <row r="83" spans="2:8" s="1" customFormat="1" ht="15" customHeight="1" x14ac:dyDescent="0.25">
      <c r="B83" s="10"/>
      <c r="C83" s="9"/>
      <c r="D83" s="9"/>
      <c r="E83" s="9"/>
      <c r="F83" s="9"/>
      <c r="G83" s="8"/>
      <c r="H83" s="8"/>
    </row>
    <row r="84" spans="2:8" s="1" customFormat="1" ht="15" customHeight="1" x14ac:dyDescent="0.25">
      <c r="B84" s="29" t="s">
        <v>13</v>
      </c>
      <c r="C84" s="28"/>
      <c r="D84" s="28" t="s">
        <v>61</v>
      </c>
      <c r="E84" s="34" t="s">
        <v>3</v>
      </c>
      <c r="F84" s="33">
        <v>4</v>
      </c>
      <c r="G84" s="25"/>
      <c r="H84" s="25"/>
    </row>
    <row r="85" spans="2:8" s="1" customFormat="1" x14ac:dyDescent="0.25">
      <c r="B85" s="10"/>
      <c r="C85" s="9"/>
      <c r="D85" s="9"/>
      <c r="E85" s="9"/>
      <c r="F85" s="9"/>
      <c r="G85" s="8"/>
      <c r="H85" s="8"/>
    </row>
    <row r="86" spans="2:8" s="1" customFormat="1" ht="15" customHeight="1" x14ac:dyDescent="0.25">
      <c r="B86" s="87" t="s">
        <v>281</v>
      </c>
      <c r="C86" s="28"/>
      <c r="D86" s="30" t="s">
        <v>7</v>
      </c>
      <c r="E86" s="34"/>
      <c r="F86" s="33"/>
      <c r="G86" s="25"/>
      <c r="H86" s="25"/>
    </row>
    <row r="87" spans="2:8" s="1" customFormat="1" ht="15" customHeight="1" x14ac:dyDescent="0.25">
      <c r="B87" s="10"/>
      <c r="C87" s="9"/>
      <c r="D87" s="9"/>
      <c r="E87" s="9"/>
      <c r="F87" s="9"/>
      <c r="G87" s="8"/>
      <c r="H87" s="8"/>
    </row>
    <row r="88" spans="2:8" s="1" customFormat="1" ht="36" x14ac:dyDescent="0.25">
      <c r="B88" s="29" t="s">
        <v>282</v>
      </c>
      <c r="C88" s="28"/>
      <c r="D88" s="28" t="s">
        <v>59</v>
      </c>
      <c r="E88" s="34" t="s">
        <v>3</v>
      </c>
      <c r="F88" s="33">
        <v>6</v>
      </c>
      <c r="G88" s="25"/>
      <c r="H88" s="25"/>
    </row>
    <row r="89" spans="2:8" s="1" customFormat="1" x14ac:dyDescent="0.25">
      <c r="B89" s="10"/>
      <c r="C89" s="9"/>
      <c r="D89" s="9"/>
      <c r="E89" s="9"/>
      <c r="F89" s="9"/>
      <c r="G89" s="8"/>
      <c r="H89" s="8"/>
    </row>
    <row r="90" spans="2:8" s="1" customFormat="1" x14ac:dyDescent="0.25">
      <c r="B90" s="87" t="s">
        <v>283</v>
      </c>
      <c r="C90" s="28"/>
      <c r="D90" s="30" t="s">
        <v>38</v>
      </c>
      <c r="E90" s="27"/>
      <c r="F90" s="26"/>
      <c r="G90" s="25"/>
      <c r="H90" s="25"/>
    </row>
    <row r="91" spans="2:8" s="1" customFormat="1" x14ac:dyDescent="0.25">
      <c r="B91" s="10"/>
      <c r="C91" s="9"/>
      <c r="D91" s="9"/>
      <c r="E91" s="9"/>
      <c r="F91" s="9"/>
      <c r="G91" s="8"/>
      <c r="H91" s="8"/>
    </row>
    <row r="92" spans="2:8" s="1" customFormat="1" ht="51" customHeight="1" x14ac:dyDescent="0.25">
      <c r="B92" s="29" t="s">
        <v>284</v>
      </c>
      <c r="C92" s="28"/>
      <c r="D92" s="28" t="s">
        <v>58</v>
      </c>
      <c r="E92" s="27" t="s">
        <v>3</v>
      </c>
      <c r="F92" s="26">
        <v>1</v>
      </c>
      <c r="G92" s="25"/>
      <c r="H92" s="25"/>
    </row>
    <row r="93" spans="2:8" s="1" customFormat="1" x14ac:dyDescent="0.25">
      <c r="B93" s="10"/>
      <c r="C93" s="9"/>
      <c r="D93" s="9"/>
      <c r="E93" s="9"/>
      <c r="F93" s="9"/>
      <c r="G93" s="8"/>
      <c r="H93" s="8"/>
    </row>
    <row r="94" spans="2:8" s="1" customFormat="1" ht="60" customHeight="1" x14ac:dyDescent="0.25">
      <c r="B94" s="29" t="s">
        <v>285</v>
      </c>
      <c r="C94" s="28"/>
      <c r="D94" s="28" t="s">
        <v>76</v>
      </c>
      <c r="E94" s="27" t="s">
        <v>3</v>
      </c>
      <c r="F94" s="26">
        <v>6</v>
      </c>
      <c r="G94" s="25"/>
      <c r="H94" s="25"/>
    </row>
    <row r="95" spans="2:8" s="1" customFormat="1" x14ac:dyDescent="0.25">
      <c r="B95" s="10"/>
      <c r="C95" s="9"/>
      <c r="D95" s="9"/>
      <c r="E95" s="9"/>
      <c r="F95" s="9"/>
      <c r="G95" s="8"/>
      <c r="H95" s="8"/>
    </row>
    <row r="96" spans="2:8" s="1" customFormat="1" x14ac:dyDescent="0.25">
      <c r="B96" s="87" t="s">
        <v>286</v>
      </c>
      <c r="C96" s="28"/>
      <c r="D96" s="30" t="s">
        <v>8</v>
      </c>
      <c r="E96" s="27"/>
      <c r="F96" s="26"/>
      <c r="G96" s="25"/>
      <c r="H96" s="25"/>
    </row>
    <row r="97" spans="2:8" s="1" customFormat="1" x14ac:dyDescent="0.25">
      <c r="B97" s="10"/>
      <c r="C97" s="9"/>
      <c r="D97" s="9"/>
      <c r="E97" s="9"/>
      <c r="F97" s="9"/>
      <c r="G97" s="8"/>
      <c r="H97" s="8"/>
    </row>
    <row r="98" spans="2:8" s="1" customFormat="1" ht="36" x14ac:dyDescent="0.25">
      <c r="B98" s="29" t="s">
        <v>287</v>
      </c>
      <c r="C98" s="28" t="s">
        <v>325</v>
      </c>
      <c r="D98" s="28" t="s">
        <v>84</v>
      </c>
      <c r="E98" s="27" t="s">
        <v>1</v>
      </c>
      <c r="F98" s="26">
        <f>320+30</f>
        <v>350</v>
      </c>
      <c r="G98" s="25"/>
      <c r="H98" s="25"/>
    </row>
    <row r="99" spans="2:8" s="1" customFormat="1" x14ac:dyDescent="0.25">
      <c r="B99" s="10"/>
      <c r="C99" s="9"/>
      <c r="D99" s="9"/>
      <c r="E99" s="9"/>
      <c r="F99" s="9"/>
      <c r="G99" s="8"/>
      <c r="H99" s="8"/>
    </row>
    <row r="100" spans="2:8" s="1" customFormat="1" x14ac:dyDescent="0.25">
      <c r="B100" s="87" t="s">
        <v>288</v>
      </c>
      <c r="C100" s="28"/>
      <c r="D100" s="30" t="s">
        <v>9</v>
      </c>
      <c r="E100" s="27"/>
      <c r="F100" s="26"/>
      <c r="G100" s="25"/>
      <c r="H100" s="25"/>
    </row>
    <row r="101" spans="2:8" s="1" customFormat="1" x14ac:dyDescent="0.25">
      <c r="B101" s="10"/>
      <c r="C101" s="9"/>
      <c r="D101" s="9"/>
      <c r="E101" s="9"/>
      <c r="F101" s="9"/>
      <c r="G101" s="8"/>
      <c r="H101" s="8"/>
    </row>
    <row r="102" spans="2:8" s="1" customFormat="1" ht="36" x14ac:dyDescent="0.25">
      <c r="B102" s="29" t="s">
        <v>290</v>
      </c>
      <c r="C102" s="28"/>
      <c r="D102" s="28" t="s">
        <v>289</v>
      </c>
      <c r="E102" s="27" t="s">
        <v>1</v>
      </c>
      <c r="F102" s="26">
        <v>58</v>
      </c>
      <c r="G102" s="25"/>
      <c r="H102" s="25"/>
    </row>
    <row r="103" spans="2:8" s="1" customFormat="1" x14ac:dyDescent="0.25">
      <c r="B103" s="10"/>
      <c r="C103" s="9"/>
      <c r="D103" s="9"/>
      <c r="E103" s="9"/>
      <c r="F103" s="9"/>
      <c r="G103" s="8"/>
      <c r="H103" s="8"/>
    </row>
    <row r="104" spans="2:8" s="1" customFormat="1" ht="15" customHeight="1" x14ac:dyDescent="0.25">
      <c r="B104" s="29" t="s">
        <v>291</v>
      </c>
      <c r="C104" s="28"/>
      <c r="D104" s="28" t="s">
        <v>64</v>
      </c>
      <c r="E104" s="27" t="s">
        <v>37</v>
      </c>
      <c r="F104" s="26">
        <v>81</v>
      </c>
      <c r="G104" s="25"/>
      <c r="H104" s="25"/>
    </row>
    <row r="105" spans="2:8" s="1" customFormat="1" x14ac:dyDescent="0.25">
      <c r="B105" s="10"/>
      <c r="C105" s="9"/>
      <c r="D105" s="9"/>
      <c r="E105" s="9"/>
      <c r="F105" s="9"/>
      <c r="G105" s="8"/>
      <c r="H105" s="8"/>
    </row>
    <row r="106" spans="2:8" s="1" customFormat="1" ht="15" customHeight="1" x14ac:dyDescent="0.25">
      <c r="B106" s="87" t="s">
        <v>292</v>
      </c>
      <c r="C106" s="28" t="s">
        <v>326</v>
      </c>
      <c r="D106" s="30" t="s">
        <v>36</v>
      </c>
      <c r="E106" s="27"/>
      <c r="F106" s="26"/>
      <c r="G106" s="25"/>
      <c r="H106" s="25"/>
    </row>
    <row r="107" spans="2:8" s="1" customFormat="1" ht="15" customHeight="1" x14ac:dyDescent="0.25">
      <c r="B107" s="10"/>
      <c r="C107" s="9"/>
      <c r="D107" s="9"/>
      <c r="E107" s="9"/>
      <c r="F107" s="9"/>
      <c r="G107" s="8"/>
      <c r="H107" s="8"/>
    </row>
    <row r="108" spans="2:8" s="1" customFormat="1" ht="48" x14ac:dyDescent="0.25">
      <c r="B108" s="29" t="s">
        <v>293</v>
      </c>
      <c r="C108" s="28"/>
      <c r="D108" s="28" t="s">
        <v>72</v>
      </c>
      <c r="E108" s="27"/>
      <c r="F108" s="26"/>
      <c r="G108" s="25"/>
      <c r="H108" s="25"/>
    </row>
    <row r="109" spans="2:8" s="1" customFormat="1" x14ac:dyDescent="0.25">
      <c r="B109" s="10"/>
      <c r="C109" s="9"/>
      <c r="D109" s="9"/>
      <c r="E109" s="9"/>
      <c r="F109" s="9"/>
      <c r="G109" s="8"/>
      <c r="H109" s="8"/>
    </row>
    <row r="110" spans="2:8" s="1" customFormat="1" ht="59.25" customHeight="1" x14ac:dyDescent="0.25">
      <c r="B110" s="29" t="s">
        <v>15</v>
      </c>
      <c r="C110" s="28"/>
      <c r="D110" s="28" t="s">
        <v>70</v>
      </c>
      <c r="E110" s="27" t="s">
        <v>3</v>
      </c>
      <c r="F110" s="26">
        <v>3</v>
      </c>
      <c r="G110" s="25"/>
      <c r="H110" s="25"/>
    </row>
    <row r="111" spans="2:8" s="1" customFormat="1" x14ac:dyDescent="0.25">
      <c r="B111" s="10"/>
      <c r="C111" s="9"/>
      <c r="D111" s="9"/>
      <c r="E111" s="9"/>
      <c r="F111" s="9"/>
      <c r="G111" s="8"/>
      <c r="H111" s="8"/>
    </row>
    <row r="112" spans="2:8" s="1" customFormat="1" ht="60" x14ac:dyDescent="0.25">
      <c r="B112" s="29" t="s">
        <v>14</v>
      </c>
      <c r="C112" s="28"/>
      <c r="D112" s="28" t="s">
        <v>71</v>
      </c>
      <c r="E112" s="27" t="s">
        <v>3</v>
      </c>
      <c r="F112" s="26">
        <v>3</v>
      </c>
      <c r="G112" s="25"/>
      <c r="H112" s="25"/>
    </row>
    <row r="113" spans="2:8" s="1" customFormat="1" x14ac:dyDescent="0.25">
      <c r="B113" s="10"/>
      <c r="C113" s="9"/>
      <c r="D113" s="9"/>
      <c r="E113" s="9"/>
      <c r="F113" s="9"/>
      <c r="G113" s="8"/>
      <c r="H113" s="8"/>
    </row>
    <row r="114" spans="2:8" s="1" customFormat="1" ht="48" x14ac:dyDescent="0.25">
      <c r="B114" s="29" t="s">
        <v>13</v>
      </c>
      <c r="C114" s="28"/>
      <c r="D114" s="28" t="s">
        <v>69</v>
      </c>
      <c r="E114" s="27" t="s">
        <v>5</v>
      </c>
      <c r="F114" s="26">
        <v>1</v>
      </c>
      <c r="G114" s="25"/>
      <c r="H114" s="25"/>
    </row>
    <row r="115" spans="2:8" s="1" customFormat="1" x14ac:dyDescent="0.25">
      <c r="B115" s="10"/>
      <c r="C115" s="9"/>
      <c r="D115" s="9"/>
      <c r="E115" s="9"/>
      <c r="F115" s="9"/>
      <c r="G115" s="8"/>
      <c r="H115" s="8"/>
    </row>
    <row r="116" spans="2:8" s="1" customFormat="1" ht="24" x14ac:dyDescent="0.25">
      <c r="B116" s="29" t="s">
        <v>12</v>
      </c>
      <c r="C116" s="28"/>
      <c r="D116" s="28" t="s">
        <v>35</v>
      </c>
      <c r="E116" s="27" t="s">
        <v>2</v>
      </c>
      <c r="F116" s="26">
        <v>50</v>
      </c>
      <c r="G116" s="25"/>
      <c r="H116" s="25"/>
    </row>
    <row r="117" spans="2:8" s="1" customFormat="1" x14ac:dyDescent="0.25">
      <c r="B117" s="10"/>
      <c r="C117" s="9"/>
      <c r="D117" s="9"/>
      <c r="E117" s="9"/>
      <c r="F117" s="9"/>
      <c r="G117" s="8"/>
      <c r="H117" s="8"/>
    </row>
    <row r="118" spans="2:8" s="1" customFormat="1" ht="15" customHeight="1" x14ac:dyDescent="0.25">
      <c r="B118" s="87" t="s">
        <v>294</v>
      </c>
      <c r="C118" s="28"/>
      <c r="D118" s="30" t="s">
        <v>34</v>
      </c>
      <c r="E118" s="27"/>
      <c r="F118" s="26"/>
      <c r="G118" s="25"/>
      <c r="H118" s="25"/>
    </row>
    <row r="119" spans="2:8" s="1" customFormat="1" x14ac:dyDescent="0.25">
      <c r="B119" s="10"/>
      <c r="C119" s="9"/>
      <c r="D119" s="9"/>
      <c r="E119" s="9"/>
      <c r="F119" s="9"/>
      <c r="G119" s="8"/>
      <c r="H119" s="8"/>
    </row>
    <row r="120" spans="2:8" s="1" customFormat="1" ht="30" customHeight="1" x14ac:dyDescent="0.25">
      <c r="B120" s="29" t="s">
        <v>295</v>
      </c>
      <c r="C120" s="28"/>
      <c r="D120" s="28" t="s">
        <v>78</v>
      </c>
      <c r="E120" s="27" t="s">
        <v>3</v>
      </c>
      <c r="F120" s="26">
        <v>4</v>
      </c>
      <c r="G120" s="25"/>
      <c r="H120" s="25"/>
    </row>
    <row r="121" spans="2:8" s="1" customFormat="1" x14ac:dyDescent="0.25">
      <c r="B121" s="10"/>
      <c r="C121" s="9"/>
      <c r="D121" s="9"/>
      <c r="E121" s="9"/>
      <c r="F121" s="9"/>
      <c r="G121" s="8"/>
      <c r="H121" s="8"/>
    </row>
    <row r="122" spans="2:8" s="1" customFormat="1" ht="30" customHeight="1" x14ac:dyDescent="0.25">
      <c r="B122" s="29" t="s">
        <v>296</v>
      </c>
      <c r="C122" s="28"/>
      <c r="D122" s="28" t="s">
        <v>79</v>
      </c>
      <c r="E122" s="27" t="s">
        <v>3</v>
      </c>
      <c r="F122" s="26">
        <v>7</v>
      </c>
      <c r="G122" s="25"/>
      <c r="H122" s="25"/>
    </row>
    <row r="123" spans="2:8" s="1" customFormat="1" x14ac:dyDescent="0.25">
      <c r="B123" s="10"/>
      <c r="C123" s="9"/>
      <c r="D123" s="9"/>
      <c r="E123" s="9"/>
      <c r="F123" s="9"/>
      <c r="G123" s="8"/>
      <c r="H123" s="8"/>
    </row>
    <row r="124" spans="2:8" s="1" customFormat="1" ht="60" customHeight="1" x14ac:dyDescent="0.25">
      <c r="B124" s="29" t="s">
        <v>297</v>
      </c>
      <c r="C124" s="28"/>
      <c r="D124" s="28" t="s">
        <v>80</v>
      </c>
      <c r="E124" s="27" t="s">
        <v>3</v>
      </c>
      <c r="F124" s="26">
        <v>1</v>
      </c>
      <c r="G124" s="25"/>
      <c r="H124" s="25"/>
    </row>
    <row r="125" spans="2:8" s="1" customFormat="1" x14ac:dyDescent="0.25">
      <c r="B125" s="10"/>
      <c r="C125" s="9"/>
      <c r="D125" s="9"/>
      <c r="E125" s="9"/>
      <c r="F125" s="9"/>
      <c r="G125" s="8"/>
      <c r="H125" s="8"/>
    </row>
    <row r="126" spans="2:8" s="1" customFormat="1" ht="30" customHeight="1" x14ac:dyDescent="0.25">
      <c r="B126" s="29" t="s">
        <v>298</v>
      </c>
      <c r="C126" s="28"/>
      <c r="D126" s="28" t="s">
        <v>81</v>
      </c>
      <c r="E126" s="27" t="s">
        <v>3</v>
      </c>
      <c r="F126" s="26">
        <v>4</v>
      </c>
      <c r="G126" s="25"/>
      <c r="H126" s="25"/>
    </row>
    <row r="127" spans="2:8" s="1" customFormat="1" x14ac:dyDescent="0.25">
      <c r="B127" s="10"/>
      <c r="C127" s="9"/>
      <c r="D127" s="9"/>
      <c r="E127" s="9"/>
      <c r="F127" s="9"/>
      <c r="G127" s="8"/>
      <c r="H127" s="8"/>
    </row>
    <row r="128" spans="2:8" s="1" customFormat="1" ht="36" x14ac:dyDescent="0.25">
      <c r="B128" s="29" t="s">
        <v>299</v>
      </c>
      <c r="C128" s="28"/>
      <c r="D128" s="28" t="s">
        <v>82</v>
      </c>
      <c r="E128" s="27" t="s">
        <v>3</v>
      </c>
      <c r="F128" s="26">
        <v>4</v>
      </c>
      <c r="G128" s="25"/>
      <c r="H128" s="25"/>
    </row>
    <row r="129" spans="2:8" s="1" customFormat="1" x14ac:dyDescent="0.25">
      <c r="B129" s="10"/>
      <c r="C129" s="9"/>
      <c r="D129" s="9"/>
      <c r="E129" s="9"/>
      <c r="F129" s="9"/>
      <c r="G129" s="8"/>
      <c r="H129" s="8"/>
    </row>
    <row r="130" spans="2:8" s="44" customFormat="1" ht="24" x14ac:dyDescent="0.25">
      <c r="B130" s="62" t="s">
        <v>319</v>
      </c>
      <c r="C130" s="63"/>
      <c r="D130" s="28" t="s">
        <v>320</v>
      </c>
      <c r="E130" s="27" t="s">
        <v>22</v>
      </c>
      <c r="F130" s="26">
        <v>1</v>
      </c>
      <c r="G130" s="25"/>
      <c r="H130" s="25">
        <v>30000</v>
      </c>
    </row>
    <row r="131" spans="2:8" s="1" customFormat="1" x14ac:dyDescent="0.25">
      <c r="B131" s="10"/>
      <c r="C131" s="9"/>
      <c r="D131" s="9"/>
      <c r="E131" s="9"/>
      <c r="F131" s="9"/>
      <c r="G131" s="8"/>
      <c r="H131" s="8"/>
    </row>
    <row r="132" spans="2:8" s="1" customFormat="1" ht="15" customHeight="1" x14ac:dyDescent="0.25">
      <c r="B132" s="87" t="s">
        <v>300</v>
      </c>
      <c r="C132" s="28"/>
      <c r="D132" s="30" t="s">
        <v>33</v>
      </c>
      <c r="E132" s="27"/>
      <c r="F132" s="26"/>
      <c r="G132" s="25"/>
      <c r="H132" s="25"/>
    </row>
    <row r="133" spans="2:8" s="1" customFormat="1" ht="15" customHeight="1" x14ac:dyDescent="0.25">
      <c r="B133" s="10"/>
      <c r="C133" s="9"/>
      <c r="D133" s="9"/>
      <c r="E133" s="9"/>
      <c r="F133" s="9"/>
      <c r="G133" s="8"/>
      <c r="H133" s="8"/>
    </row>
    <row r="134" spans="2:8" s="1" customFormat="1" ht="30.75" customHeight="1" x14ac:dyDescent="0.25">
      <c r="B134" s="29" t="s">
        <v>301</v>
      </c>
      <c r="C134" s="28" t="s">
        <v>324</v>
      </c>
      <c r="D134" s="28" t="s">
        <v>56</v>
      </c>
      <c r="E134" s="27" t="s">
        <v>1</v>
      </c>
      <c r="F134" s="26">
        <v>58</v>
      </c>
      <c r="G134" s="25"/>
      <c r="H134" s="25"/>
    </row>
    <row r="135" spans="2:8" s="1" customFormat="1" x14ac:dyDescent="0.25">
      <c r="B135" s="10"/>
      <c r="C135" s="9"/>
      <c r="D135" s="9"/>
      <c r="E135" s="9"/>
      <c r="F135" s="9"/>
      <c r="G135" s="8"/>
      <c r="H135" s="8"/>
    </row>
    <row r="136" spans="2:8" s="1" customFormat="1" ht="30.75" customHeight="1" x14ac:dyDescent="0.25">
      <c r="B136" s="29" t="s">
        <v>302</v>
      </c>
      <c r="C136" s="28"/>
      <c r="D136" s="28" t="s">
        <v>57</v>
      </c>
      <c r="E136" s="27" t="s">
        <v>1</v>
      </c>
      <c r="F136" s="26">
        <v>3</v>
      </c>
      <c r="G136" s="25"/>
      <c r="H136" s="25"/>
    </row>
    <row r="137" spans="2:8" s="1" customFormat="1" x14ac:dyDescent="0.25">
      <c r="B137" s="10"/>
      <c r="C137" s="9"/>
      <c r="D137" s="9"/>
      <c r="E137" s="9"/>
      <c r="F137" s="9"/>
      <c r="G137" s="8"/>
      <c r="H137" s="8"/>
    </row>
    <row r="138" spans="2:8" s="1" customFormat="1" ht="15" customHeight="1" x14ac:dyDescent="0.25">
      <c r="B138" s="87" t="s">
        <v>303</v>
      </c>
      <c r="C138" s="28" t="s">
        <v>327</v>
      </c>
      <c r="D138" s="30" t="s">
        <v>32</v>
      </c>
      <c r="E138" s="27"/>
      <c r="F138" s="26"/>
      <c r="G138" s="25"/>
      <c r="H138" s="25"/>
    </row>
    <row r="139" spans="2:8" s="1" customFormat="1" ht="15" customHeight="1" x14ac:dyDescent="0.25">
      <c r="B139" s="10"/>
      <c r="C139" s="9"/>
      <c r="D139" s="9"/>
      <c r="E139" s="9"/>
      <c r="F139" s="9"/>
      <c r="G139" s="8"/>
      <c r="H139" s="8"/>
    </row>
    <row r="140" spans="2:8" s="1" customFormat="1" ht="48" x14ac:dyDescent="0.25">
      <c r="B140" s="29" t="s">
        <v>304</v>
      </c>
      <c r="C140" s="28"/>
      <c r="D140" s="28" t="s">
        <v>74</v>
      </c>
      <c r="E140" s="27" t="s">
        <v>1</v>
      </c>
      <c r="F140" s="26">
        <f>95+15</f>
        <v>110</v>
      </c>
      <c r="G140" s="25"/>
      <c r="H140" s="25"/>
    </row>
    <row r="141" spans="2:8" s="1" customFormat="1" x14ac:dyDescent="0.25">
      <c r="B141" s="10"/>
      <c r="C141" s="9"/>
      <c r="D141" s="9"/>
      <c r="E141" s="9"/>
      <c r="F141" s="9"/>
      <c r="G141" s="8"/>
      <c r="H141" s="8"/>
    </row>
    <row r="142" spans="2:8" s="1" customFormat="1" ht="48" x14ac:dyDescent="0.25">
      <c r="B142" s="29" t="s">
        <v>305</v>
      </c>
      <c r="C142" s="28"/>
      <c r="D142" s="28" t="s">
        <v>73</v>
      </c>
      <c r="E142" s="27" t="s">
        <v>1</v>
      </c>
      <c r="F142" s="26">
        <f>210+15</f>
        <v>225</v>
      </c>
      <c r="G142" s="25"/>
      <c r="H142" s="25"/>
    </row>
    <row r="143" spans="2:8" s="1" customFormat="1" x14ac:dyDescent="0.25">
      <c r="B143" s="10"/>
      <c r="C143" s="9"/>
      <c r="D143" s="9"/>
      <c r="E143" s="9"/>
      <c r="F143" s="9"/>
      <c r="G143" s="8"/>
      <c r="H143" s="8"/>
    </row>
    <row r="144" spans="2:8" s="1" customFormat="1" ht="30" customHeight="1" x14ac:dyDescent="0.25">
      <c r="B144" s="29" t="s">
        <v>306</v>
      </c>
      <c r="C144" s="28"/>
      <c r="D144" s="28" t="s">
        <v>75</v>
      </c>
      <c r="E144" s="27" t="s">
        <v>1</v>
      </c>
      <c r="F144" s="26">
        <v>58</v>
      </c>
      <c r="G144" s="25"/>
      <c r="H144" s="25"/>
    </row>
    <row r="145" spans="2:8" s="1" customFormat="1" x14ac:dyDescent="0.25">
      <c r="B145" s="10"/>
      <c r="C145" s="9"/>
      <c r="D145" s="9"/>
      <c r="E145" s="9"/>
      <c r="F145" s="9"/>
      <c r="G145" s="8"/>
      <c r="H145" s="8"/>
    </row>
    <row r="146" spans="2:8" s="1" customFormat="1" ht="15" customHeight="1" x14ac:dyDescent="0.25">
      <c r="B146" s="87" t="s">
        <v>307</v>
      </c>
      <c r="C146" s="28"/>
      <c r="D146" s="30" t="s">
        <v>10</v>
      </c>
      <c r="E146" s="27"/>
      <c r="F146" s="26"/>
      <c r="G146" s="25"/>
      <c r="H146" s="25"/>
    </row>
    <row r="147" spans="2:8" s="1" customFormat="1" ht="15" customHeight="1" x14ac:dyDescent="0.25">
      <c r="B147" s="10"/>
      <c r="C147" s="9"/>
      <c r="D147" s="9"/>
      <c r="E147" s="9"/>
      <c r="F147" s="9"/>
      <c r="G147" s="8"/>
      <c r="H147" s="8"/>
    </row>
    <row r="148" spans="2:8" s="1" customFormat="1" ht="36" x14ac:dyDescent="0.25">
      <c r="B148" s="29" t="s">
        <v>308</v>
      </c>
      <c r="C148" s="28"/>
      <c r="D148" s="28" t="s">
        <v>77</v>
      </c>
      <c r="E148" s="27" t="s">
        <v>2</v>
      </c>
      <c r="F148" s="26">
        <v>81</v>
      </c>
      <c r="G148" s="25"/>
      <c r="H148" s="25"/>
    </row>
    <row r="149" spans="2:8" s="1" customFormat="1" x14ac:dyDescent="0.25">
      <c r="B149" s="10"/>
      <c r="C149" s="9"/>
      <c r="D149" s="9"/>
      <c r="E149" s="9"/>
      <c r="F149" s="9"/>
      <c r="G149" s="8"/>
      <c r="H149" s="8"/>
    </row>
    <row r="150" spans="2:8" s="1" customFormat="1" ht="15" customHeight="1" x14ac:dyDescent="0.25">
      <c r="B150" s="87" t="s">
        <v>309</v>
      </c>
      <c r="C150" s="28"/>
      <c r="D150" s="30" t="s">
        <v>31</v>
      </c>
      <c r="E150" s="27"/>
      <c r="F150" s="26"/>
      <c r="G150" s="25"/>
      <c r="H150" s="25"/>
    </row>
    <row r="151" spans="2:8" s="1" customFormat="1" ht="15" customHeight="1" x14ac:dyDescent="0.25">
      <c r="B151" s="10"/>
      <c r="C151" s="9"/>
      <c r="D151" s="9"/>
      <c r="E151" s="9"/>
      <c r="F151" s="9"/>
      <c r="G151" s="8"/>
      <c r="H151" s="8"/>
    </row>
    <row r="152" spans="2:8" s="1" customFormat="1" ht="15" customHeight="1" x14ac:dyDescent="0.25">
      <c r="B152" s="29" t="s">
        <v>310</v>
      </c>
      <c r="C152" s="28"/>
      <c r="D152" s="28" t="s">
        <v>30</v>
      </c>
      <c r="E152" s="27" t="s">
        <v>3</v>
      </c>
      <c r="F152" s="26">
        <v>6</v>
      </c>
      <c r="G152" s="25"/>
      <c r="H152" s="25"/>
    </row>
    <row r="153" spans="2:8" s="1" customFormat="1" ht="15" customHeight="1" x14ac:dyDescent="0.25">
      <c r="B153" s="10"/>
      <c r="C153" s="9"/>
      <c r="D153" s="9"/>
      <c r="E153" s="9"/>
      <c r="F153" s="9"/>
      <c r="G153" s="8"/>
      <c r="H153" s="8"/>
    </row>
    <row r="154" spans="2:8" s="1" customFormat="1" ht="15" customHeight="1" x14ac:dyDescent="0.25">
      <c r="B154" s="29" t="s">
        <v>311</v>
      </c>
      <c r="C154" s="28"/>
      <c r="D154" s="28" t="s">
        <v>29</v>
      </c>
      <c r="E154" s="27" t="s">
        <v>3</v>
      </c>
      <c r="F154" s="26">
        <v>1</v>
      </c>
      <c r="G154" s="25"/>
      <c r="H154" s="25"/>
    </row>
    <row r="155" spans="2:8" s="1" customFormat="1" x14ac:dyDescent="0.25">
      <c r="B155" s="10"/>
      <c r="C155" s="9"/>
      <c r="D155" s="9"/>
      <c r="E155" s="9"/>
      <c r="F155" s="9"/>
      <c r="G155" s="8"/>
      <c r="H155" s="8"/>
    </row>
    <row r="156" spans="2:8" s="1" customFormat="1" ht="15" customHeight="1" x14ac:dyDescent="0.25">
      <c r="B156" s="87" t="s">
        <v>312</v>
      </c>
      <c r="C156" s="28"/>
      <c r="D156" s="30" t="s">
        <v>28</v>
      </c>
      <c r="E156" s="27"/>
      <c r="F156" s="26"/>
      <c r="G156" s="25"/>
      <c r="H156" s="25"/>
    </row>
    <row r="157" spans="2:8" s="1" customFormat="1" ht="15" customHeight="1" x14ac:dyDescent="0.25">
      <c r="B157" s="10"/>
      <c r="C157" s="9"/>
      <c r="D157" s="9"/>
      <c r="E157" s="9"/>
      <c r="F157" s="9"/>
      <c r="G157" s="8"/>
      <c r="H157" s="8"/>
    </row>
    <row r="158" spans="2:8" s="1" customFormat="1" ht="24" x14ac:dyDescent="0.25">
      <c r="B158" s="29" t="s">
        <v>313</v>
      </c>
      <c r="C158" s="28"/>
      <c r="D158" s="28" t="s">
        <v>67</v>
      </c>
      <c r="E158" s="27" t="s">
        <v>2</v>
      </c>
      <c r="F158" s="26">
        <v>44</v>
      </c>
      <c r="G158" s="25"/>
      <c r="H158" s="25"/>
    </row>
    <row r="159" spans="2:8" s="1" customFormat="1" ht="15" customHeight="1" x14ac:dyDescent="0.25">
      <c r="B159" s="10"/>
      <c r="C159" s="9"/>
      <c r="D159" s="9"/>
      <c r="E159" s="9"/>
      <c r="F159" s="9"/>
      <c r="G159" s="8"/>
      <c r="H159" s="8"/>
    </row>
    <row r="160" spans="2:8" s="1" customFormat="1" ht="36" x14ac:dyDescent="0.25">
      <c r="B160" s="29" t="s">
        <v>314</v>
      </c>
      <c r="C160" s="28"/>
      <c r="D160" s="28" t="s">
        <v>65</v>
      </c>
      <c r="E160" s="27" t="s">
        <v>2</v>
      </c>
      <c r="F160" s="26">
        <v>32</v>
      </c>
      <c r="G160" s="25"/>
      <c r="H160" s="25"/>
    </row>
    <row r="161" spans="2:8" s="1" customFormat="1" ht="15" customHeight="1" x14ac:dyDescent="0.25">
      <c r="B161" s="10"/>
      <c r="C161" s="9"/>
      <c r="D161" s="9"/>
      <c r="E161" s="9"/>
      <c r="F161" s="9"/>
      <c r="G161" s="8"/>
      <c r="H161" s="8"/>
    </row>
    <row r="162" spans="2:8" s="1" customFormat="1" ht="24" x14ac:dyDescent="0.25">
      <c r="B162" s="29" t="s">
        <v>315</v>
      </c>
      <c r="C162" s="28"/>
      <c r="D162" s="28" t="s">
        <v>66</v>
      </c>
      <c r="E162" s="27" t="s">
        <v>19</v>
      </c>
      <c r="F162" s="26">
        <v>6</v>
      </c>
      <c r="G162" s="25"/>
      <c r="H162" s="25"/>
    </row>
    <row r="163" spans="2:8" s="1" customFormat="1" x14ac:dyDescent="0.25">
      <c r="B163" s="10"/>
      <c r="C163" s="9"/>
      <c r="D163" s="9"/>
      <c r="E163" s="9"/>
      <c r="F163" s="9"/>
      <c r="G163" s="8"/>
      <c r="H163" s="8"/>
    </row>
    <row r="164" spans="2:8" s="1" customFormat="1" ht="15" customHeight="1" x14ac:dyDescent="0.25">
      <c r="B164" s="87" t="s">
        <v>317</v>
      </c>
      <c r="C164" s="28"/>
      <c r="D164" s="30" t="s">
        <v>27</v>
      </c>
      <c r="E164" s="27"/>
      <c r="F164" s="26"/>
      <c r="G164" s="25"/>
      <c r="H164" s="25"/>
    </row>
    <row r="165" spans="2:8" s="1" customFormat="1" ht="15" customHeight="1" x14ac:dyDescent="0.25">
      <c r="B165" s="10"/>
      <c r="C165" s="9"/>
      <c r="D165" s="9"/>
      <c r="E165" s="9"/>
      <c r="F165" s="9"/>
      <c r="G165" s="8"/>
      <c r="H165" s="8"/>
    </row>
    <row r="166" spans="2:8" s="1" customFormat="1" ht="39" customHeight="1" x14ac:dyDescent="0.25">
      <c r="B166" s="29" t="s">
        <v>318</v>
      </c>
      <c r="C166" s="28"/>
      <c r="D166" s="28" t="s">
        <v>316</v>
      </c>
      <c r="E166" s="27" t="s">
        <v>1</v>
      </c>
      <c r="F166" s="26">
        <v>58</v>
      </c>
      <c r="G166" s="25"/>
      <c r="H166" s="25">
        <v>0</v>
      </c>
    </row>
    <row r="167" spans="2:8" s="1" customFormat="1" x14ac:dyDescent="0.25">
      <c r="B167" s="10"/>
      <c r="C167" s="9"/>
      <c r="D167" s="9"/>
      <c r="E167" s="9"/>
      <c r="F167" s="9"/>
      <c r="G167" s="8"/>
      <c r="H167" s="8"/>
    </row>
    <row r="168" spans="2:8" x14ac:dyDescent="0.25">
      <c r="B168" s="24" t="s">
        <v>87</v>
      </c>
      <c r="C168" s="24"/>
      <c r="D168" s="23"/>
      <c r="E168" s="22"/>
      <c r="F168" s="21"/>
      <c r="G168" s="20"/>
      <c r="H168" s="19">
        <f>SUM(H6:H167)</f>
        <v>30000</v>
      </c>
    </row>
  </sheetData>
  <pageMargins left="0.39370078740157483" right="0" top="0.39370078740157483" bottom="0.39370078740157483" header="0.31496062992125984" footer="0.31496062992125984"/>
  <pageSetup paperSize="9" scale="95" fitToHeight="5" orientation="portrait" r:id="rId1"/>
  <rowBreaks count="2" manualBreakCount="2">
    <brk id="55" max="7" man="1"/>
    <brk id="10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6"/>
  <sheetViews>
    <sheetView topLeftCell="A49" zoomScaleNormal="100" zoomScaleSheetLayoutView="100" workbookViewId="0">
      <selection activeCell="J28" sqref="J28"/>
    </sheetView>
  </sheetViews>
  <sheetFormatPr defaultRowHeight="15" x14ac:dyDescent="0.25"/>
  <cols>
    <col min="1" max="1" width="2.85546875" customWidth="1"/>
    <col min="2" max="2" width="7" customWidth="1"/>
    <col min="3" max="3" width="10.85546875" customWidth="1"/>
    <col min="4" max="4" width="35.5703125" customWidth="1"/>
    <col min="5" max="5" width="8.5703125" customWidth="1"/>
    <col min="6" max="6" width="11.85546875" customWidth="1"/>
    <col min="7" max="7" width="13" style="43" customWidth="1"/>
    <col min="8" max="8" width="13" customWidth="1"/>
    <col min="9" max="9" width="11.140625" customWidth="1"/>
    <col min="10" max="10" width="20.7109375" customWidth="1"/>
  </cols>
  <sheetData>
    <row r="1" spans="2:8" x14ac:dyDescent="0.25">
      <c r="B1" s="39" t="s">
        <v>91</v>
      </c>
      <c r="C1" s="14"/>
      <c r="D1" s="16"/>
      <c r="E1" s="14"/>
      <c r="F1" s="14"/>
      <c r="G1" s="40"/>
      <c r="H1" s="15"/>
    </row>
    <row r="2" spans="2:8" x14ac:dyDescent="0.25">
      <c r="B2" s="38" t="s">
        <v>90</v>
      </c>
      <c r="C2" s="4"/>
      <c r="D2" s="4"/>
      <c r="E2" s="4"/>
      <c r="F2" s="4"/>
      <c r="G2" s="41"/>
      <c r="H2" s="17"/>
    </row>
    <row r="3" spans="2:8" x14ac:dyDescent="0.25">
      <c r="B3" s="38" t="s">
        <v>179</v>
      </c>
      <c r="C3" s="4"/>
      <c r="D3" s="4"/>
      <c r="E3" s="4"/>
      <c r="F3" s="4"/>
      <c r="G3" s="41"/>
      <c r="H3" s="17"/>
    </row>
    <row r="4" spans="2:8" x14ac:dyDescent="0.25">
      <c r="B4" s="38"/>
      <c r="C4" s="4"/>
      <c r="D4" s="4"/>
      <c r="E4" s="4"/>
      <c r="F4" s="4"/>
      <c r="G4" s="41"/>
      <c r="H4" s="17"/>
    </row>
    <row r="5" spans="2:8" ht="24" x14ac:dyDescent="0.25">
      <c r="B5" s="13" t="s">
        <v>89</v>
      </c>
      <c r="C5" s="13" t="s">
        <v>88</v>
      </c>
      <c r="D5" s="13" t="s">
        <v>52</v>
      </c>
      <c r="E5" s="13" t="s">
        <v>51</v>
      </c>
      <c r="F5" s="13" t="s">
        <v>50</v>
      </c>
      <c r="G5" s="42" t="s">
        <v>49</v>
      </c>
      <c r="H5" s="11" t="s">
        <v>86</v>
      </c>
    </row>
    <row r="6" spans="2:8" s="1" customFormat="1" ht="24" x14ac:dyDescent="0.25">
      <c r="B6" s="87" t="s">
        <v>171</v>
      </c>
      <c r="C6" s="28"/>
      <c r="D6" s="30" t="s">
        <v>183</v>
      </c>
      <c r="E6" s="34"/>
      <c r="F6" s="33"/>
      <c r="G6" s="25"/>
      <c r="H6" s="25"/>
    </row>
    <row r="7" spans="2:8" s="1" customFormat="1" x14ac:dyDescent="0.25">
      <c r="B7" s="10"/>
      <c r="C7" s="9"/>
      <c r="D7" s="9"/>
      <c r="E7" s="9"/>
      <c r="F7" s="9"/>
      <c r="G7" s="8"/>
      <c r="H7" s="8"/>
    </row>
    <row r="8" spans="2:8" s="44" customFormat="1" ht="36" x14ac:dyDescent="0.25">
      <c r="B8" s="29" t="s">
        <v>182</v>
      </c>
      <c r="C8" s="28"/>
      <c r="D8" s="28" t="s">
        <v>132</v>
      </c>
      <c r="E8" s="34" t="s">
        <v>1</v>
      </c>
      <c r="F8" s="33">
        <v>70</v>
      </c>
      <c r="G8" s="25"/>
      <c r="H8" s="25"/>
    </row>
    <row r="9" spans="2:8" s="44" customFormat="1" x14ac:dyDescent="0.25">
      <c r="B9" s="10"/>
      <c r="C9" s="9"/>
      <c r="D9" s="9"/>
      <c r="E9" s="9"/>
      <c r="F9" s="9"/>
      <c r="G9" s="8"/>
      <c r="H9" s="8"/>
    </row>
    <row r="10" spans="2:8" s="1" customFormat="1" ht="36" x14ac:dyDescent="0.25">
      <c r="B10" s="29" t="s">
        <v>184</v>
      </c>
      <c r="C10" s="28"/>
      <c r="D10" s="28" t="s">
        <v>133</v>
      </c>
      <c r="E10" s="34" t="s">
        <v>1</v>
      </c>
      <c r="F10" s="33">
        <v>304</v>
      </c>
      <c r="G10" s="25"/>
      <c r="H10" s="25"/>
    </row>
    <row r="11" spans="2:8" s="1" customFormat="1" x14ac:dyDescent="0.25">
      <c r="B11" s="10"/>
      <c r="C11" s="9"/>
      <c r="D11" s="9"/>
      <c r="E11" s="9"/>
      <c r="F11" s="9"/>
      <c r="G11" s="8"/>
      <c r="H11" s="8"/>
    </row>
    <row r="12" spans="2:8" s="1" customFormat="1" ht="36" x14ac:dyDescent="0.25">
      <c r="B12" s="29" t="s">
        <v>185</v>
      </c>
      <c r="C12" s="28"/>
      <c r="D12" s="28" t="s">
        <v>181</v>
      </c>
      <c r="E12" s="27" t="s">
        <v>2</v>
      </c>
      <c r="F12" s="26">
        <v>87</v>
      </c>
      <c r="G12" s="25"/>
      <c r="H12" s="25"/>
    </row>
    <row r="13" spans="2:8" s="1" customFormat="1" ht="17.25" customHeight="1" x14ac:dyDescent="0.25">
      <c r="B13" s="10"/>
      <c r="C13" s="9"/>
      <c r="D13" s="9"/>
      <c r="E13" s="9"/>
      <c r="F13" s="9"/>
      <c r="G13" s="8"/>
      <c r="H13" s="8"/>
    </row>
    <row r="14" spans="2:8" s="1" customFormat="1" ht="48" x14ac:dyDescent="0.25">
      <c r="B14" s="29" t="s">
        <v>186</v>
      </c>
      <c r="C14" s="28"/>
      <c r="D14" s="28" t="s">
        <v>180</v>
      </c>
      <c r="E14" s="27"/>
      <c r="F14" s="26"/>
      <c r="G14" s="25"/>
      <c r="H14" s="25"/>
    </row>
    <row r="15" spans="2:8" s="1" customFormat="1" x14ac:dyDescent="0.25">
      <c r="B15" s="29"/>
      <c r="C15" s="28"/>
      <c r="D15" s="28"/>
      <c r="E15" s="27"/>
      <c r="F15" s="26"/>
      <c r="G15" s="25"/>
      <c r="H15" s="25"/>
    </row>
    <row r="16" spans="2:8" s="1" customFormat="1" x14ac:dyDescent="0.25">
      <c r="B16" s="29" t="s">
        <v>187</v>
      </c>
      <c r="C16" s="28"/>
      <c r="D16" s="28" t="s">
        <v>134</v>
      </c>
      <c r="E16" s="27" t="s">
        <v>3</v>
      </c>
      <c r="F16" s="26">
        <v>1</v>
      </c>
      <c r="G16" s="25"/>
      <c r="H16" s="25"/>
    </row>
    <row r="17" spans="2:11" s="1" customFormat="1" x14ac:dyDescent="0.25">
      <c r="B17" s="29" t="s">
        <v>188</v>
      </c>
      <c r="C17" s="28"/>
      <c r="D17" s="28" t="s">
        <v>135</v>
      </c>
      <c r="E17" s="27" t="s">
        <v>3</v>
      </c>
      <c r="F17" s="26">
        <v>1</v>
      </c>
      <c r="G17" s="25"/>
      <c r="H17" s="25"/>
    </row>
    <row r="18" spans="2:11" s="1" customFormat="1" x14ac:dyDescent="0.25">
      <c r="B18" s="29" t="s">
        <v>189</v>
      </c>
      <c r="C18" s="28"/>
      <c r="D18" s="28" t="s">
        <v>136</v>
      </c>
      <c r="E18" s="27" t="s">
        <v>3</v>
      </c>
      <c r="F18" s="26">
        <v>4</v>
      </c>
      <c r="G18" s="25"/>
      <c r="H18" s="25"/>
    </row>
    <row r="19" spans="2:11" s="1" customFormat="1" x14ac:dyDescent="0.25">
      <c r="B19" s="29" t="s">
        <v>190</v>
      </c>
      <c r="C19" s="28"/>
      <c r="D19" s="28" t="s">
        <v>137</v>
      </c>
      <c r="E19" s="27" t="s">
        <v>3</v>
      </c>
      <c r="F19" s="26">
        <v>1</v>
      </c>
      <c r="G19" s="25"/>
      <c r="H19" s="25"/>
    </row>
    <row r="20" spans="2:11" s="1" customFormat="1" x14ac:dyDescent="0.25">
      <c r="B20" s="10"/>
      <c r="C20" s="9"/>
      <c r="D20" s="9"/>
      <c r="E20" s="9"/>
      <c r="F20" s="9"/>
      <c r="G20" s="8"/>
      <c r="H20" s="8"/>
    </row>
    <row r="21" spans="2:11" s="44" customFormat="1" ht="24" x14ac:dyDescent="0.25">
      <c r="B21" s="62"/>
      <c r="C21" s="63"/>
      <c r="D21" s="63" t="s">
        <v>138</v>
      </c>
      <c r="E21" s="63"/>
      <c r="F21" s="63"/>
      <c r="G21" s="32"/>
      <c r="H21" s="32"/>
    </row>
    <row r="22" spans="2:11" s="44" customFormat="1" x14ac:dyDescent="0.25">
      <c r="B22" s="62"/>
      <c r="C22" s="63"/>
      <c r="D22" s="63"/>
      <c r="E22" s="63"/>
      <c r="F22" s="63"/>
      <c r="G22" s="32"/>
      <c r="H22" s="32"/>
    </row>
    <row r="23" spans="2:11" s="44" customFormat="1" x14ac:dyDescent="0.25">
      <c r="B23" s="62" t="s">
        <v>191</v>
      </c>
      <c r="C23" s="63"/>
      <c r="D23" s="63" t="s">
        <v>161</v>
      </c>
      <c r="E23" s="27" t="s">
        <v>3</v>
      </c>
      <c r="F23" s="63">
        <v>2</v>
      </c>
      <c r="G23" s="32"/>
      <c r="H23" s="32"/>
    </row>
    <row r="24" spans="2:11" s="1" customFormat="1" x14ac:dyDescent="0.25">
      <c r="B24" s="10"/>
      <c r="C24" s="9"/>
      <c r="D24" s="9"/>
      <c r="E24" s="9"/>
      <c r="F24" s="9"/>
      <c r="G24" s="8"/>
      <c r="H24" s="8"/>
    </row>
    <row r="25" spans="2:11" s="1" customFormat="1" ht="48" x14ac:dyDescent="0.25">
      <c r="B25" s="29" t="s">
        <v>192</v>
      </c>
      <c r="C25" s="28"/>
      <c r="D25" s="28" t="s">
        <v>162</v>
      </c>
      <c r="E25" s="27" t="s">
        <v>3</v>
      </c>
      <c r="F25" s="26">
        <v>6</v>
      </c>
      <c r="G25" s="25"/>
      <c r="H25" s="25"/>
      <c r="J25" s="91"/>
      <c r="K25" s="92"/>
    </row>
    <row r="26" spans="2:11" s="1" customFormat="1" x14ac:dyDescent="0.25">
      <c r="B26" s="10"/>
      <c r="C26" s="9"/>
      <c r="D26" s="9"/>
      <c r="E26" s="9"/>
      <c r="F26" s="9"/>
      <c r="G26" s="8"/>
      <c r="H26" s="8"/>
    </row>
    <row r="27" spans="2:11" s="44" customFormat="1" ht="24" x14ac:dyDescent="0.25">
      <c r="B27" s="62" t="s">
        <v>187</v>
      </c>
      <c r="C27" s="63"/>
      <c r="D27" s="63" t="s">
        <v>139</v>
      </c>
      <c r="E27" s="66" t="s">
        <v>3</v>
      </c>
      <c r="F27" s="63">
        <v>3</v>
      </c>
      <c r="G27" s="32"/>
      <c r="H27" s="32"/>
    </row>
    <row r="28" spans="2:11" s="1" customFormat="1" x14ac:dyDescent="0.25">
      <c r="B28" s="10"/>
      <c r="C28" s="9"/>
      <c r="D28" s="9"/>
      <c r="E28" s="9"/>
      <c r="F28" s="9"/>
      <c r="G28" s="8"/>
      <c r="H28" s="8"/>
    </row>
    <row r="29" spans="2:11" s="1" customFormat="1" x14ac:dyDescent="0.25">
      <c r="B29" s="87" t="s">
        <v>193</v>
      </c>
      <c r="C29" s="28"/>
      <c r="D29" s="30" t="s">
        <v>26</v>
      </c>
      <c r="E29" s="27"/>
      <c r="F29" s="26"/>
      <c r="G29" s="25"/>
      <c r="H29" s="25"/>
    </row>
    <row r="30" spans="2:11" s="1" customFormat="1" x14ac:dyDescent="0.25">
      <c r="B30" s="10"/>
      <c r="C30" s="9"/>
      <c r="D30" s="9"/>
      <c r="E30" s="9"/>
      <c r="F30" s="9"/>
      <c r="G30" s="8"/>
      <c r="H30" s="8"/>
    </row>
    <row r="31" spans="2:11" s="1" customFormat="1" ht="36" x14ac:dyDescent="0.25">
      <c r="B31" s="29" t="s">
        <v>194</v>
      </c>
      <c r="C31" s="28"/>
      <c r="D31" s="28" t="s">
        <v>133</v>
      </c>
      <c r="E31" s="27" t="s">
        <v>1</v>
      </c>
      <c r="F31" s="26">
        <v>80</v>
      </c>
      <c r="G31" s="25"/>
      <c r="H31" s="25"/>
    </row>
    <row r="32" spans="2:11" s="1" customFormat="1" x14ac:dyDescent="0.25">
      <c r="B32" s="10"/>
      <c r="C32" s="9"/>
      <c r="D32" s="9"/>
      <c r="E32" s="9"/>
      <c r="F32" s="9"/>
      <c r="G32" s="8"/>
      <c r="H32" s="8"/>
    </row>
    <row r="33" spans="1:8" s="1" customFormat="1" ht="17.25" customHeight="1" x14ac:dyDescent="0.25">
      <c r="B33" s="29" t="s">
        <v>195</v>
      </c>
      <c r="C33" s="28"/>
      <c r="D33" s="64" t="s">
        <v>140</v>
      </c>
      <c r="E33" s="27" t="s">
        <v>2</v>
      </c>
      <c r="F33" s="26">
        <v>1</v>
      </c>
      <c r="G33" s="25"/>
      <c r="H33" s="25"/>
    </row>
    <row r="34" spans="1:8" s="1" customFormat="1" x14ac:dyDescent="0.25">
      <c r="B34" s="10"/>
      <c r="C34" s="9"/>
      <c r="D34" s="9"/>
      <c r="E34" s="9"/>
      <c r="F34" s="9"/>
      <c r="G34" s="8"/>
      <c r="H34" s="8"/>
    </row>
    <row r="35" spans="1:8" s="1" customFormat="1" ht="48" x14ac:dyDescent="0.25">
      <c r="B35" s="62" t="s">
        <v>196</v>
      </c>
      <c r="C35" s="63"/>
      <c r="D35" s="28" t="s">
        <v>160</v>
      </c>
      <c r="E35" s="66"/>
      <c r="F35" s="67"/>
      <c r="G35" s="32"/>
      <c r="H35" s="32"/>
    </row>
    <row r="36" spans="1:8" s="1" customFormat="1" x14ac:dyDescent="0.25">
      <c r="B36" s="62"/>
      <c r="C36" s="63"/>
      <c r="D36" s="64"/>
      <c r="E36" s="66"/>
      <c r="F36" s="67"/>
      <c r="G36" s="32"/>
      <c r="H36" s="32"/>
    </row>
    <row r="37" spans="1:8" s="1" customFormat="1" x14ac:dyDescent="0.25">
      <c r="B37" s="62" t="s">
        <v>187</v>
      </c>
      <c r="C37" s="63"/>
      <c r="D37" s="64" t="s">
        <v>141</v>
      </c>
      <c r="E37" s="66" t="s">
        <v>3</v>
      </c>
      <c r="F37" s="67">
        <v>1</v>
      </c>
      <c r="G37" s="32"/>
      <c r="H37" s="32"/>
    </row>
    <row r="38" spans="1:8" s="1" customFormat="1" x14ac:dyDescent="0.25">
      <c r="B38" s="62" t="s">
        <v>188</v>
      </c>
      <c r="C38" s="63"/>
      <c r="D38" s="64" t="s">
        <v>136</v>
      </c>
      <c r="E38" s="66" t="s">
        <v>3</v>
      </c>
      <c r="F38" s="67">
        <v>1</v>
      </c>
      <c r="G38" s="32"/>
      <c r="H38" s="32"/>
    </row>
    <row r="39" spans="1:8" s="1" customFormat="1" x14ac:dyDescent="0.25">
      <c r="B39" s="62" t="s">
        <v>189</v>
      </c>
      <c r="C39" s="63"/>
      <c r="D39" s="64" t="s">
        <v>142</v>
      </c>
      <c r="E39" s="66" t="s">
        <v>3</v>
      </c>
      <c r="F39" s="67">
        <v>1</v>
      </c>
      <c r="G39" s="32"/>
      <c r="H39" s="32"/>
    </row>
    <row r="40" spans="1:8" s="1" customFormat="1" x14ac:dyDescent="0.25">
      <c r="B40" s="10"/>
      <c r="C40" s="9"/>
      <c r="D40" s="9"/>
      <c r="E40" s="9"/>
      <c r="F40" s="9"/>
      <c r="G40" s="8"/>
      <c r="H40" s="8"/>
    </row>
    <row r="41" spans="1:8" s="1" customFormat="1" ht="24" x14ac:dyDescent="0.25">
      <c r="B41" s="62"/>
      <c r="C41" s="63"/>
      <c r="D41" s="63" t="s">
        <v>138</v>
      </c>
      <c r="E41" s="63"/>
      <c r="F41" s="63"/>
      <c r="G41" s="32"/>
      <c r="H41" s="32"/>
    </row>
    <row r="42" spans="1:8" s="1" customFormat="1" x14ac:dyDescent="0.25">
      <c r="B42" s="62"/>
      <c r="C42" s="63"/>
      <c r="D42" s="63"/>
      <c r="E42" s="63"/>
      <c r="F42" s="63"/>
      <c r="G42" s="32"/>
      <c r="H42" s="32"/>
    </row>
    <row r="43" spans="1:8" s="1" customFormat="1" x14ac:dyDescent="0.25">
      <c r="B43" s="62" t="s">
        <v>190</v>
      </c>
      <c r="C43" s="63"/>
      <c r="D43" s="63" t="s">
        <v>161</v>
      </c>
      <c r="E43" s="66" t="s">
        <v>3</v>
      </c>
      <c r="F43" s="63">
        <v>1</v>
      </c>
      <c r="G43" s="32"/>
      <c r="H43" s="32"/>
    </row>
    <row r="44" spans="1:8" s="1" customFormat="1" x14ac:dyDescent="0.25">
      <c r="B44" s="10"/>
      <c r="C44" s="9"/>
      <c r="D44" s="9"/>
      <c r="E44" s="9"/>
      <c r="F44" s="9"/>
      <c r="G44" s="8"/>
      <c r="H44" s="8"/>
    </row>
    <row r="45" spans="1:8" s="1" customFormat="1" ht="48" x14ac:dyDescent="0.25">
      <c r="B45" s="29" t="s">
        <v>198</v>
      </c>
      <c r="C45" s="28"/>
      <c r="D45" s="28" t="s">
        <v>162</v>
      </c>
      <c r="E45" s="66" t="s">
        <v>3</v>
      </c>
      <c r="F45" s="26">
        <v>2</v>
      </c>
      <c r="G45" s="25"/>
      <c r="H45" s="25"/>
    </row>
    <row r="46" spans="1:8" s="1" customFormat="1" x14ac:dyDescent="0.25">
      <c r="B46" s="10"/>
      <c r="C46" s="9"/>
      <c r="D46" s="9"/>
      <c r="E46" s="9"/>
      <c r="F46" s="9"/>
      <c r="G46" s="8"/>
      <c r="H46" s="8"/>
    </row>
    <row r="47" spans="1:8" s="1" customFormat="1" ht="24" x14ac:dyDescent="0.25">
      <c r="A47" s="44"/>
      <c r="B47" s="62" t="s">
        <v>187</v>
      </c>
      <c r="C47" s="63"/>
      <c r="D47" s="63" t="s">
        <v>139</v>
      </c>
      <c r="E47" s="66" t="s">
        <v>3</v>
      </c>
      <c r="F47" s="63">
        <v>1</v>
      </c>
      <c r="G47" s="32"/>
      <c r="H47" s="32"/>
    </row>
    <row r="48" spans="1:8" s="1" customFormat="1" x14ac:dyDescent="0.25">
      <c r="B48" s="10"/>
      <c r="C48" s="9"/>
      <c r="D48" s="9"/>
      <c r="E48" s="9"/>
      <c r="F48" s="9"/>
      <c r="G48" s="8"/>
      <c r="H48" s="8"/>
    </row>
    <row r="49" spans="2:8" s="44" customFormat="1" ht="48" x14ac:dyDescent="0.25">
      <c r="B49" s="62" t="s">
        <v>207</v>
      </c>
      <c r="C49" s="63"/>
      <c r="D49" s="63" t="s">
        <v>208</v>
      </c>
      <c r="E49" s="66" t="s">
        <v>5</v>
      </c>
      <c r="F49" s="63">
        <v>1</v>
      </c>
      <c r="G49" s="32"/>
      <c r="H49" s="32"/>
    </row>
    <row r="50" spans="2:8" s="1" customFormat="1" x14ac:dyDescent="0.25">
      <c r="B50" s="10"/>
      <c r="C50" s="9"/>
      <c r="D50" s="9"/>
      <c r="E50" s="9"/>
      <c r="F50" s="9"/>
      <c r="G50" s="8"/>
      <c r="H50" s="8"/>
    </row>
    <row r="51" spans="2:8" s="1" customFormat="1" ht="15" customHeight="1" x14ac:dyDescent="0.25">
      <c r="B51" s="87" t="s">
        <v>199</v>
      </c>
      <c r="C51" s="28"/>
      <c r="D51" s="30" t="s">
        <v>25</v>
      </c>
      <c r="E51" s="27"/>
      <c r="F51" s="26"/>
      <c r="G51" s="25"/>
      <c r="H51" s="25"/>
    </row>
    <row r="52" spans="2:8" s="1" customFormat="1" ht="15" customHeight="1" x14ac:dyDescent="0.25">
      <c r="B52" s="10"/>
      <c r="C52" s="9"/>
      <c r="D52" s="9"/>
      <c r="E52" s="9"/>
      <c r="F52" s="9"/>
      <c r="G52" s="8"/>
      <c r="H52" s="8"/>
    </row>
    <row r="53" spans="2:8" s="1" customFormat="1" ht="24" x14ac:dyDescent="0.25">
      <c r="B53" s="29" t="s">
        <v>200</v>
      </c>
      <c r="C53" s="28"/>
      <c r="D53" s="28" t="s">
        <v>24</v>
      </c>
      <c r="E53" s="66" t="s">
        <v>3</v>
      </c>
      <c r="F53" s="26">
        <v>1</v>
      </c>
      <c r="G53" s="25"/>
      <c r="H53" s="25"/>
    </row>
    <row r="54" spans="2:8" s="1" customFormat="1" ht="15" customHeight="1" x14ac:dyDescent="0.25">
      <c r="B54" s="10"/>
      <c r="C54" s="9"/>
      <c r="D54" s="9"/>
      <c r="E54" s="9"/>
      <c r="F54" s="9"/>
      <c r="G54" s="8"/>
      <c r="H54" s="8"/>
    </row>
    <row r="55" spans="2:8" s="1" customFormat="1" ht="24" x14ac:dyDescent="0.25">
      <c r="B55" s="29" t="s">
        <v>201</v>
      </c>
      <c r="C55" s="28"/>
      <c r="D55" s="28" t="s">
        <v>197</v>
      </c>
      <c r="E55" s="27" t="s">
        <v>1</v>
      </c>
      <c r="F55" s="26">
        <v>1.89</v>
      </c>
      <c r="G55" s="25"/>
      <c r="H55" s="25"/>
    </row>
    <row r="56" spans="2:8" s="1" customFormat="1" ht="15" customHeight="1" x14ac:dyDescent="0.25">
      <c r="B56" s="10"/>
      <c r="C56" s="9"/>
      <c r="D56" s="9"/>
      <c r="E56" s="9"/>
      <c r="F56" s="9"/>
      <c r="G56" s="8"/>
      <c r="H56" s="8"/>
    </row>
    <row r="57" spans="2:8" s="1" customFormat="1" ht="36" x14ac:dyDescent="0.25">
      <c r="B57" s="29" t="s">
        <v>203</v>
      </c>
      <c r="C57" s="28"/>
      <c r="D57" s="28" t="s">
        <v>202</v>
      </c>
      <c r="E57" s="27" t="s">
        <v>1</v>
      </c>
      <c r="F57" s="26">
        <v>3.78</v>
      </c>
      <c r="G57" s="25"/>
      <c r="H57" s="25"/>
    </row>
    <row r="58" spans="2:8" s="1" customFormat="1" ht="18.75" customHeight="1" x14ac:dyDescent="0.25">
      <c r="B58" s="10"/>
      <c r="C58" s="9"/>
      <c r="D58" s="9"/>
      <c r="E58" s="9"/>
      <c r="F58" s="9"/>
      <c r="G58" s="8"/>
      <c r="H58" s="8"/>
    </row>
    <row r="59" spans="2:8" s="1" customFormat="1" ht="24" x14ac:dyDescent="0.25">
      <c r="B59" s="29" t="s">
        <v>204</v>
      </c>
      <c r="C59" s="28"/>
      <c r="D59" s="28" t="s">
        <v>206</v>
      </c>
      <c r="E59" s="34" t="s">
        <v>1</v>
      </c>
      <c r="F59" s="33">
        <v>4</v>
      </c>
      <c r="G59" s="25"/>
      <c r="H59" s="25"/>
    </row>
    <row r="60" spans="2:8" s="1" customFormat="1" x14ac:dyDescent="0.25">
      <c r="B60" s="10"/>
      <c r="C60" s="9"/>
      <c r="D60" s="9"/>
      <c r="E60" s="9"/>
      <c r="F60" s="9"/>
      <c r="G60" s="8"/>
      <c r="H60" s="8"/>
    </row>
    <row r="61" spans="2:8" s="1" customFormat="1" ht="36" x14ac:dyDescent="0.25">
      <c r="B61" s="29" t="s">
        <v>205</v>
      </c>
      <c r="C61" s="28"/>
      <c r="D61" s="28" t="s">
        <v>132</v>
      </c>
      <c r="E61" s="34" t="s">
        <v>1</v>
      </c>
      <c r="F61" s="33">
        <v>25</v>
      </c>
      <c r="G61" s="25"/>
      <c r="H61" s="25"/>
    </row>
    <row r="62" spans="2:8" s="1" customFormat="1" x14ac:dyDescent="0.25">
      <c r="B62" s="10"/>
      <c r="C62" s="9"/>
      <c r="D62" s="9"/>
      <c r="E62" s="9"/>
      <c r="F62" s="9"/>
      <c r="G62" s="8"/>
      <c r="H62" s="8"/>
    </row>
    <row r="63" spans="2:8" s="1" customFormat="1" ht="36" x14ac:dyDescent="0.25">
      <c r="B63" s="29" t="s">
        <v>209</v>
      </c>
      <c r="C63" s="28"/>
      <c r="D63" s="28" t="s">
        <v>133</v>
      </c>
      <c r="E63" s="34" t="s">
        <v>1</v>
      </c>
      <c r="F63" s="33">
        <v>100</v>
      </c>
      <c r="G63" s="25"/>
      <c r="H63" s="25"/>
    </row>
    <row r="64" spans="2:8" s="1" customFormat="1" x14ac:dyDescent="0.25">
      <c r="B64" s="10"/>
      <c r="C64" s="9"/>
      <c r="D64" s="9"/>
      <c r="E64" s="9"/>
      <c r="F64" s="9"/>
      <c r="G64" s="8"/>
      <c r="H64" s="8"/>
    </row>
    <row r="65" spans="2:8" s="1" customFormat="1" ht="36" x14ac:dyDescent="0.25">
      <c r="B65" s="29" t="s">
        <v>210</v>
      </c>
      <c r="C65" s="28"/>
      <c r="D65" s="28" t="s">
        <v>181</v>
      </c>
      <c r="E65" s="27" t="s">
        <v>2</v>
      </c>
      <c r="F65" s="26">
        <v>35</v>
      </c>
      <c r="G65" s="25"/>
      <c r="H65" s="25"/>
    </row>
    <row r="66" spans="2:8" s="1" customFormat="1" x14ac:dyDescent="0.25">
      <c r="B66" s="10"/>
      <c r="C66" s="9"/>
      <c r="D66" s="9"/>
      <c r="E66" s="9"/>
      <c r="F66" s="9"/>
      <c r="G66" s="8"/>
      <c r="H66" s="8"/>
    </row>
    <row r="67" spans="2:8" s="1" customFormat="1" ht="48" x14ac:dyDescent="0.25">
      <c r="B67" s="29" t="s">
        <v>211</v>
      </c>
      <c r="C67" s="28"/>
      <c r="D67" s="28" t="s">
        <v>160</v>
      </c>
      <c r="E67" s="34"/>
      <c r="F67" s="33"/>
      <c r="G67" s="25"/>
      <c r="H67" s="25"/>
    </row>
    <row r="68" spans="2:8" s="1" customFormat="1" x14ac:dyDescent="0.25">
      <c r="B68" s="10"/>
      <c r="C68" s="9"/>
      <c r="D68" s="9"/>
      <c r="E68" s="9"/>
      <c r="F68" s="9"/>
      <c r="G68" s="8"/>
      <c r="H68" s="8"/>
    </row>
    <row r="69" spans="2:8" s="1" customFormat="1" x14ac:dyDescent="0.25">
      <c r="B69" s="29" t="s">
        <v>187</v>
      </c>
      <c r="C69" s="28"/>
      <c r="D69" s="28" t="s">
        <v>143</v>
      </c>
      <c r="E69" s="27" t="s">
        <v>3</v>
      </c>
      <c r="F69" s="26">
        <v>1</v>
      </c>
      <c r="G69" s="25"/>
      <c r="H69" s="25"/>
    </row>
    <row r="70" spans="2:8" s="1" customFormat="1" x14ac:dyDescent="0.25">
      <c r="B70" s="10"/>
      <c r="C70" s="9"/>
      <c r="D70" s="9"/>
      <c r="E70" s="9"/>
      <c r="F70" s="9"/>
      <c r="G70" s="8"/>
      <c r="H70" s="8"/>
    </row>
    <row r="71" spans="2:8" s="1" customFormat="1" ht="48" x14ac:dyDescent="0.25">
      <c r="B71" s="29" t="s">
        <v>212</v>
      </c>
      <c r="C71" s="28"/>
      <c r="D71" s="28" t="s">
        <v>162</v>
      </c>
      <c r="E71" s="66" t="s">
        <v>3</v>
      </c>
      <c r="F71" s="67">
        <v>2</v>
      </c>
      <c r="G71" s="25"/>
      <c r="H71" s="25"/>
    </row>
    <row r="72" spans="2:8" s="1" customFormat="1" x14ac:dyDescent="0.25">
      <c r="B72" s="10"/>
      <c r="C72" s="9"/>
      <c r="D72" s="9"/>
      <c r="E72" s="9"/>
      <c r="F72" s="9"/>
      <c r="G72" s="8"/>
      <c r="H72" s="8"/>
    </row>
    <row r="73" spans="2:8" s="44" customFormat="1" ht="24" x14ac:dyDescent="0.25">
      <c r="B73" s="62" t="s">
        <v>213</v>
      </c>
      <c r="C73" s="63"/>
      <c r="D73" s="63" t="s">
        <v>215</v>
      </c>
      <c r="E73" s="66" t="s">
        <v>3</v>
      </c>
      <c r="F73" s="63">
        <v>2</v>
      </c>
      <c r="G73" s="32"/>
      <c r="H73" s="32"/>
    </row>
    <row r="74" spans="2:8" s="1" customFormat="1" x14ac:dyDescent="0.25">
      <c r="B74" s="10"/>
      <c r="C74" s="9"/>
      <c r="D74" s="9"/>
      <c r="E74" s="9"/>
      <c r="F74" s="9"/>
      <c r="G74" s="8"/>
      <c r="H74" s="8"/>
    </row>
    <row r="75" spans="2:8" s="44" customFormat="1" ht="24" x14ac:dyDescent="0.25">
      <c r="B75" s="62" t="s">
        <v>187</v>
      </c>
      <c r="C75" s="63"/>
      <c r="D75" s="28" t="s">
        <v>164</v>
      </c>
      <c r="E75" s="27" t="s">
        <v>3</v>
      </c>
      <c r="F75" s="26">
        <v>2</v>
      </c>
      <c r="G75" s="32"/>
      <c r="H75" s="32"/>
    </row>
    <row r="76" spans="2:8" s="1" customFormat="1" x14ac:dyDescent="0.25">
      <c r="B76" s="10"/>
      <c r="C76" s="9"/>
      <c r="D76" s="9"/>
      <c r="E76" s="9"/>
      <c r="F76" s="9"/>
      <c r="G76" s="8"/>
      <c r="H76" s="8"/>
    </row>
    <row r="77" spans="2:8" s="44" customFormat="1" ht="36" x14ac:dyDescent="0.25">
      <c r="B77" s="62" t="s">
        <v>188</v>
      </c>
      <c r="C77" s="63"/>
      <c r="D77" s="63" t="s">
        <v>214</v>
      </c>
      <c r="E77" s="27" t="s">
        <v>3</v>
      </c>
      <c r="F77" s="26">
        <v>2</v>
      </c>
      <c r="G77" s="32"/>
      <c r="H77" s="32"/>
    </row>
    <row r="78" spans="2:8" s="1" customFormat="1" x14ac:dyDescent="0.25">
      <c r="B78" s="10"/>
      <c r="C78" s="9"/>
      <c r="D78" s="9"/>
      <c r="E78" s="9"/>
      <c r="F78" s="9"/>
      <c r="G78" s="8"/>
      <c r="H78" s="8"/>
    </row>
    <row r="79" spans="2:8" s="44" customFormat="1" ht="36" x14ac:dyDescent="0.25">
      <c r="B79" s="62" t="s">
        <v>216</v>
      </c>
      <c r="C79" s="63"/>
      <c r="D79" s="63" t="s">
        <v>165</v>
      </c>
      <c r="E79" s="27" t="s">
        <v>3</v>
      </c>
      <c r="F79" s="63">
        <v>1</v>
      </c>
      <c r="G79" s="32"/>
      <c r="H79" s="32"/>
    </row>
    <row r="80" spans="2:8" s="1" customFormat="1" x14ac:dyDescent="0.25">
      <c r="B80" s="10"/>
      <c r="C80" s="9"/>
      <c r="D80" s="9"/>
      <c r="E80" s="9"/>
      <c r="F80" s="9"/>
      <c r="G80" s="8"/>
      <c r="H80" s="8"/>
    </row>
    <row r="81" spans="2:8" s="44" customFormat="1" ht="24" x14ac:dyDescent="0.25">
      <c r="B81" s="62" t="s">
        <v>217</v>
      </c>
      <c r="C81" s="63"/>
      <c r="D81" s="63" t="s">
        <v>166</v>
      </c>
      <c r="E81" s="27" t="s">
        <v>3</v>
      </c>
      <c r="F81" s="63">
        <v>1</v>
      </c>
      <c r="G81" s="32"/>
      <c r="H81" s="32"/>
    </row>
    <row r="82" spans="2:8" s="1" customFormat="1" x14ac:dyDescent="0.25">
      <c r="B82" s="10"/>
      <c r="C82" s="9"/>
      <c r="D82" s="9"/>
      <c r="E82" s="9"/>
      <c r="F82" s="9"/>
      <c r="G82" s="8"/>
      <c r="H82" s="8"/>
    </row>
    <row r="83" spans="2:8" s="1" customFormat="1" ht="15" customHeight="1" x14ac:dyDescent="0.25">
      <c r="B83" s="87" t="s">
        <v>218</v>
      </c>
      <c r="C83" s="28"/>
      <c r="D83" s="30" t="s">
        <v>23</v>
      </c>
      <c r="E83" s="27"/>
      <c r="F83" s="26"/>
      <c r="G83" s="25"/>
      <c r="H83" s="25"/>
    </row>
    <row r="84" spans="2:8" s="1" customFormat="1" x14ac:dyDescent="0.25">
      <c r="B84" s="10"/>
      <c r="C84" s="9"/>
      <c r="D84" s="9"/>
      <c r="E84" s="9"/>
      <c r="F84" s="9"/>
      <c r="G84" s="8"/>
      <c r="H84" s="8"/>
    </row>
    <row r="85" spans="2:8" s="1" customFormat="1" ht="30.75" customHeight="1" x14ac:dyDescent="0.25">
      <c r="B85" s="29" t="s">
        <v>219</v>
      </c>
      <c r="C85" s="28"/>
      <c r="D85" s="28" t="s">
        <v>85</v>
      </c>
      <c r="E85" s="27" t="s">
        <v>1</v>
      </c>
      <c r="F85" s="26">
        <v>28</v>
      </c>
      <c r="G85" s="25"/>
      <c r="H85" s="25"/>
    </row>
    <row r="86" spans="2:8" s="1" customFormat="1" x14ac:dyDescent="0.25">
      <c r="B86" s="10"/>
      <c r="C86" s="9"/>
      <c r="D86" s="9"/>
      <c r="E86" s="9"/>
      <c r="F86" s="9"/>
      <c r="G86" s="8"/>
      <c r="H86" s="8"/>
    </row>
    <row r="87" spans="2:8" s="1" customFormat="1" ht="48" x14ac:dyDescent="0.25">
      <c r="B87" s="29" t="s">
        <v>220</v>
      </c>
      <c r="C87" s="28"/>
      <c r="D87" s="28" t="s">
        <v>163</v>
      </c>
      <c r="E87" s="27" t="s">
        <v>19</v>
      </c>
      <c r="F87" s="26">
        <v>4</v>
      </c>
      <c r="G87" s="25"/>
      <c r="H87" s="25"/>
    </row>
    <row r="88" spans="2:8" s="1" customFormat="1" x14ac:dyDescent="0.25">
      <c r="B88" s="10"/>
      <c r="C88" s="9"/>
      <c r="D88" s="9"/>
      <c r="E88" s="9"/>
      <c r="F88" s="9"/>
      <c r="G88" s="8"/>
      <c r="H88" s="8"/>
    </row>
    <row r="89" spans="2:8" s="1" customFormat="1" x14ac:dyDescent="0.25">
      <c r="B89" s="10"/>
      <c r="C89" s="9"/>
      <c r="D89" s="9"/>
      <c r="E89" s="9"/>
      <c r="F89" s="9"/>
      <c r="G89" s="8"/>
      <c r="H89" s="8"/>
    </row>
    <row r="90" spans="2:8" s="1" customFormat="1" ht="18" customHeight="1" x14ac:dyDescent="0.25">
      <c r="B90" s="87" t="s">
        <v>221</v>
      </c>
      <c r="C90" s="28"/>
      <c r="D90" s="30" t="s">
        <v>21</v>
      </c>
      <c r="E90" s="34"/>
      <c r="F90" s="33"/>
      <c r="G90" s="25"/>
      <c r="H90" s="25"/>
    </row>
    <row r="91" spans="2:8" s="1" customFormat="1" x14ac:dyDescent="0.25">
      <c r="B91" s="10"/>
      <c r="C91" s="9"/>
      <c r="D91" s="9"/>
      <c r="E91" s="9"/>
      <c r="F91" s="9"/>
      <c r="G91" s="8"/>
      <c r="H91" s="8"/>
    </row>
    <row r="92" spans="2:8" s="1" customFormat="1" ht="36" x14ac:dyDescent="0.25">
      <c r="B92" s="29" t="s">
        <v>222</v>
      </c>
      <c r="C92" s="28"/>
      <c r="D92" s="28" t="s">
        <v>159</v>
      </c>
      <c r="E92" s="34" t="s">
        <v>1</v>
      </c>
      <c r="F92" s="33">
        <v>240</v>
      </c>
      <c r="G92" s="25"/>
      <c r="H92" s="25"/>
    </row>
    <row r="93" spans="2:8" s="1" customFormat="1" x14ac:dyDescent="0.25">
      <c r="B93" s="10"/>
      <c r="C93" s="9"/>
      <c r="D93" s="9"/>
      <c r="E93" s="9"/>
      <c r="F93" s="9"/>
      <c r="G93" s="8"/>
      <c r="H93" s="8"/>
    </row>
    <row r="94" spans="2:8" s="1" customFormat="1" ht="36" x14ac:dyDescent="0.25">
      <c r="B94" s="29" t="s">
        <v>223</v>
      </c>
      <c r="C94" s="28"/>
      <c r="D94" s="28" t="s">
        <v>20</v>
      </c>
      <c r="E94" s="27" t="s">
        <v>3</v>
      </c>
      <c r="F94" s="33">
        <v>1</v>
      </c>
      <c r="G94" s="25"/>
      <c r="H94" s="25"/>
    </row>
    <row r="95" spans="2:8" s="1" customFormat="1" ht="15" customHeight="1" x14ac:dyDescent="0.25">
      <c r="B95" s="10"/>
      <c r="C95" s="9"/>
      <c r="D95" s="9"/>
      <c r="E95" s="9"/>
      <c r="F95" s="9"/>
      <c r="G95" s="8"/>
      <c r="H95" s="8"/>
    </row>
    <row r="96" spans="2:8" s="1" customFormat="1" x14ac:dyDescent="0.25">
      <c r="B96" s="24" t="s">
        <v>87</v>
      </c>
      <c r="C96" s="24"/>
      <c r="D96" s="23"/>
      <c r="E96" s="22"/>
      <c r="F96" s="21"/>
      <c r="G96" s="20"/>
      <c r="H96" s="19">
        <f>SUM(H6:H95)</f>
        <v>0</v>
      </c>
    </row>
  </sheetData>
  <pageMargins left="0.39370078740157483" right="0" top="0" bottom="0" header="0.31496062992125984" footer="0.31496062992125984"/>
  <pageSetup paperSize="9" scale="95" fitToHeight="3"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8"/>
  <sheetViews>
    <sheetView view="pageBreakPreview" zoomScaleNormal="100" zoomScaleSheetLayoutView="100" workbookViewId="0">
      <selection activeCell="H39" sqref="H39"/>
    </sheetView>
  </sheetViews>
  <sheetFormatPr defaultRowHeight="15" x14ac:dyDescent="0.25"/>
  <cols>
    <col min="1" max="1" width="1.5703125" customWidth="1"/>
    <col min="2" max="2" width="7" customWidth="1"/>
    <col min="3" max="3" width="10.85546875" customWidth="1"/>
    <col min="4" max="4" width="35.5703125" customWidth="1"/>
    <col min="5" max="5" width="8.5703125" customWidth="1"/>
    <col min="6" max="6" width="11.85546875" customWidth="1"/>
    <col min="7" max="8" width="13" customWidth="1"/>
  </cols>
  <sheetData>
    <row r="1" spans="1:8" x14ac:dyDescent="0.25">
      <c r="A1" s="36"/>
      <c r="B1" s="39" t="s">
        <v>91</v>
      </c>
      <c r="C1" s="14"/>
      <c r="D1" s="16"/>
      <c r="E1" s="14"/>
      <c r="F1" s="14"/>
      <c r="G1" s="15"/>
      <c r="H1" s="15"/>
    </row>
    <row r="2" spans="1:8" x14ac:dyDescent="0.25">
      <c r="A2" s="35"/>
      <c r="B2" s="38" t="s">
        <v>90</v>
      </c>
      <c r="C2" s="4"/>
      <c r="D2" s="4"/>
      <c r="E2" s="4"/>
      <c r="F2" s="4"/>
      <c r="G2" s="5"/>
      <c r="H2" s="17"/>
    </row>
    <row r="3" spans="1:8" x14ac:dyDescent="0.25">
      <c r="A3" s="4"/>
      <c r="B3" s="38" t="s">
        <v>179</v>
      </c>
      <c r="C3" s="4"/>
      <c r="D3" s="4"/>
      <c r="E3" s="4"/>
      <c r="F3" s="4"/>
      <c r="G3" s="5"/>
      <c r="H3" s="17"/>
    </row>
    <row r="4" spans="1:8" x14ac:dyDescent="0.25">
      <c r="A4" s="14"/>
      <c r="B4" s="14"/>
      <c r="C4" s="14"/>
      <c r="D4" s="14"/>
      <c r="E4" s="14"/>
      <c r="F4" s="14"/>
      <c r="G4" s="15"/>
      <c r="H4" s="31"/>
    </row>
    <row r="5" spans="1:8" ht="24" x14ac:dyDescent="0.25">
      <c r="B5" s="45" t="s">
        <v>89</v>
      </c>
      <c r="C5" s="45" t="s">
        <v>88</v>
      </c>
      <c r="D5" s="45" t="s">
        <v>52</v>
      </c>
      <c r="E5" s="45" t="s">
        <v>51</v>
      </c>
      <c r="F5" s="45" t="s">
        <v>50</v>
      </c>
      <c r="G5" s="12" t="s">
        <v>49</v>
      </c>
      <c r="H5" s="11" t="s">
        <v>86</v>
      </c>
    </row>
    <row r="6" spans="1:8" ht="24" x14ac:dyDescent="0.25">
      <c r="B6" s="88" t="s">
        <v>170</v>
      </c>
      <c r="C6" s="46" t="s">
        <v>116</v>
      </c>
      <c r="D6" s="47" t="s">
        <v>117</v>
      </c>
      <c r="E6" s="48"/>
      <c r="F6" s="48"/>
      <c r="G6" s="7"/>
      <c r="H6" s="7"/>
    </row>
    <row r="7" spans="1:8" x14ac:dyDescent="0.25">
      <c r="B7" s="49"/>
      <c r="C7" s="50"/>
      <c r="D7" s="50"/>
      <c r="E7" s="50"/>
      <c r="F7" s="50"/>
      <c r="G7" s="8"/>
      <c r="H7" s="8"/>
    </row>
    <row r="8" spans="1:8" s="43" customFormat="1" x14ac:dyDescent="0.25">
      <c r="B8" s="68" t="s">
        <v>237</v>
      </c>
      <c r="C8" s="52"/>
      <c r="D8" s="52" t="s">
        <v>158</v>
      </c>
      <c r="E8" s="53" t="s">
        <v>53</v>
      </c>
      <c r="F8" s="52">
        <f>+F14</f>
        <v>25.95</v>
      </c>
      <c r="G8" s="32"/>
      <c r="H8" s="32"/>
    </row>
    <row r="9" spans="1:8" x14ac:dyDescent="0.25">
      <c r="B9" s="49"/>
      <c r="C9" s="50"/>
      <c r="D9" s="50"/>
      <c r="E9" s="50"/>
      <c r="F9" s="50"/>
      <c r="G9" s="8"/>
      <c r="H9" s="8"/>
    </row>
    <row r="10" spans="1:8" ht="24" x14ac:dyDescent="0.25">
      <c r="B10" s="51" t="s">
        <v>238</v>
      </c>
      <c r="C10" s="46" t="s">
        <v>118</v>
      </c>
      <c r="D10" s="47" t="s">
        <v>54</v>
      </c>
      <c r="E10" s="48"/>
      <c r="F10" s="48"/>
      <c r="G10" s="7"/>
      <c r="H10" s="7"/>
    </row>
    <row r="11" spans="1:8" x14ac:dyDescent="0.25">
      <c r="B11" s="49"/>
      <c r="C11" s="50"/>
      <c r="D11" s="50"/>
      <c r="E11" s="50"/>
      <c r="F11" s="50"/>
      <c r="G11" s="8"/>
      <c r="H11" s="8"/>
    </row>
    <row r="12" spans="1:8" ht="24" x14ac:dyDescent="0.25">
      <c r="B12" s="51"/>
      <c r="C12" s="48"/>
      <c r="D12" s="46" t="s">
        <v>119</v>
      </c>
      <c r="E12" s="48"/>
      <c r="F12" s="48"/>
      <c r="G12" s="7"/>
      <c r="H12" s="7"/>
    </row>
    <row r="13" spans="1:8" x14ac:dyDescent="0.25">
      <c r="B13" s="49"/>
      <c r="C13" s="50"/>
      <c r="D13" s="50"/>
      <c r="E13" s="50"/>
      <c r="F13" s="50"/>
      <c r="G13" s="8"/>
      <c r="H13" s="8"/>
    </row>
    <row r="14" spans="1:8" ht="60" x14ac:dyDescent="0.25">
      <c r="B14" s="51" t="s">
        <v>239</v>
      </c>
      <c r="C14" s="46" t="s">
        <v>120</v>
      </c>
      <c r="D14" s="46" t="s">
        <v>157</v>
      </c>
      <c r="E14" s="53" t="s">
        <v>53</v>
      </c>
      <c r="F14" s="48">
        <f>+F26*0.15</f>
        <v>25.95</v>
      </c>
      <c r="G14" s="7"/>
      <c r="H14" s="7"/>
    </row>
    <row r="15" spans="1:8" x14ac:dyDescent="0.25">
      <c r="B15" s="49"/>
      <c r="C15" s="50"/>
      <c r="D15" s="50"/>
      <c r="E15" s="50"/>
      <c r="F15" s="50"/>
      <c r="G15" s="8"/>
      <c r="H15" s="8"/>
    </row>
    <row r="16" spans="1:8" ht="24" x14ac:dyDescent="0.25">
      <c r="B16" s="89" t="s">
        <v>240</v>
      </c>
      <c r="C16" s="46" t="s">
        <v>121</v>
      </c>
      <c r="D16" s="47" t="s">
        <v>122</v>
      </c>
      <c r="E16" s="48"/>
      <c r="F16" s="48"/>
      <c r="G16" s="7"/>
      <c r="H16" s="7"/>
    </row>
    <row r="17" spans="2:8" x14ac:dyDescent="0.25">
      <c r="B17" s="49"/>
      <c r="C17" s="50"/>
      <c r="D17" s="50"/>
      <c r="E17" s="50"/>
      <c r="F17" s="50"/>
      <c r="G17" s="8"/>
      <c r="H17" s="8"/>
    </row>
    <row r="18" spans="2:8" ht="24" x14ac:dyDescent="0.25">
      <c r="B18" s="51"/>
      <c r="C18" s="48"/>
      <c r="D18" s="46" t="s">
        <v>123</v>
      </c>
      <c r="E18" s="48"/>
      <c r="F18" s="48"/>
      <c r="G18" s="7"/>
      <c r="H18" s="7"/>
    </row>
    <row r="19" spans="2:8" x14ac:dyDescent="0.25">
      <c r="B19" s="49"/>
      <c r="C19" s="50"/>
      <c r="D19" s="50"/>
      <c r="E19" s="50"/>
      <c r="F19" s="50"/>
      <c r="G19" s="8"/>
      <c r="H19" s="8"/>
    </row>
    <row r="20" spans="2:8" ht="48" x14ac:dyDescent="0.25">
      <c r="B20" s="51" t="s">
        <v>241</v>
      </c>
      <c r="C20" s="46" t="s">
        <v>124</v>
      </c>
      <c r="D20" s="46" t="s">
        <v>125</v>
      </c>
      <c r="E20" s="53" t="s">
        <v>53</v>
      </c>
      <c r="F20" s="48">
        <f>+F14</f>
        <v>25.95</v>
      </c>
      <c r="G20" s="7"/>
      <c r="H20" s="7"/>
    </row>
    <row r="21" spans="2:8" x14ac:dyDescent="0.25">
      <c r="B21" s="49"/>
      <c r="C21" s="50"/>
      <c r="D21" s="50"/>
      <c r="E21" s="50"/>
      <c r="F21" s="50"/>
      <c r="G21" s="8"/>
      <c r="H21" s="8"/>
    </row>
    <row r="22" spans="2:8" x14ac:dyDescent="0.25">
      <c r="B22" s="89" t="s">
        <v>242</v>
      </c>
      <c r="C22" s="48"/>
      <c r="D22" s="47" t="s">
        <v>126</v>
      </c>
      <c r="E22" s="48"/>
      <c r="F22" s="48"/>
      <c r="G22" s="7"/>
      <c r="H22" s="7"/>
    </row>
    <row r="23" spans="2:8" x14ac:dyDescent="0.25">
      <c r="B23" s="49"/>
      <c r="C23" s="50"/>
      <c r="D23" s="50"/>
      <c r="E23" s="50"/>
      <c r="F23" s="50"/>
      <c r="G23" s="8"/>
      <c r="H23" s="8"/>
    </row>
    <row r="24" spans="2:8" ht="36" x14ac:dyDescent="0.25">
      <c r="B24" s="51" t="s">
        <v>243</v>
      </c>
      <c r="C24" s="46"/>
      <c r="D24" s="46" t="s">
        <v>127</v>
      </c>
      <c r="E24" s="53"/>
      <c r="F24" s="48"/>
      <c r="G24" s="7"/>
      <c r="H24" s="7"/>
    </row>
    <row r="25" spans="2:8" x14ac:dyDescent="0.25">
      <c r="B25" s="49"/>
      <c r="C25" s="50"/>
      <c r="D25" s="50"/>
      <c r="E25" s="50"/>
      <c r="F25" s="50"/>
      <c r="G25" s="8"/>
      <c r="H25" s="8"/>
    </row>
    <row r="26" spans="2:8" ht="36" x14ac:dyDescent="0.25">
      <c r="B26" s="51" t="s">
        <v>187</v>
      </c>
      <c r="C26" s="48"/>
      <c r="D26" s="48" t="s">
        <v>244</v>
      </c>
      <c r="E26" s="53" t="s">
        <v>1</v>
      </c>
      <c r="F26" s="48">
        <f>+(14*7)+(15*5)</f>
        <v>173</v>
      </c>
      <c r="G26" s="7"/>
      <c r="H26" s="7"/>
    </row>
    <row r="27" spans="2:8" x14ac:dyDescent="0.25">
      <c r="B27" s="49"/>
      <c r="C27" s="50"/>
      <c r="D27" s="50"/>
      <c r="E27" s="50"/>
      <c r="F27" s="50"/>
      <c r="G27" s="8"/>
      <c r="H27" s="8"/>
    </row>
    <row r="28" spans="2:8" x14ac:dyDescent="0.25">
      <c r="B28" s="51"/>
      <c r="C28" s="48"/>
      <c r="D28" s="48"/>
      <c r="E28" s="48"/>
      <c r="F28" s="48"/>
      <c r="G28" s="7"/>
      <c r="H28" s="7"/>
    </row>
    <row r="29" spans="2:8" x14ac:dyDescent="0.25">
      <c r="B29" s="51"/>
      <c r="C29" s="48"/>
      <c r="D29" s="48"/>
      <c r="E29" s="48"/>
      <c r="F29" s="48"/>
      <c r="G29" s="7"/>
      <c r="H29" s="7"/>
    </row>
    <row r="30" spans="2:8" x14ac:dyDescent="0.25">
      <c r="B30" s="49"/>
      <c r="C30" s="50"/>
      <c r="D30" s="50"/>
      <c r="E30" s="50"/>
      <c r="F30" s="50"/>
      <c r="G30" s="8"/>
      <c r="H30" s="8"/>
    </row>
    <row r="31" spans="2:8" x14ac:dyDescent="0.25">
      <c r="B31" s="51"/>
      <c r="C31" s="48"/>
      <c r="D31" s="48"/>
      <c r="E31" s="48"/>
      <c r="F31" s="48"/>
      <c r="G31" s="7"/>
      <c r="H31" s="7"/>
    </row>
    <row r="32" spans="2:8" x14ac:dyDescent="0.25">
      <c r="B32" s="49"/>
      <c r="C32" s="50"/>
      <c r="D32" s="50"/>
      <c r="E32" s="50"/>
      <c r="F32" s="50"/>
      <c r="G32" s="8"/>
      <c r="H32" s="8"/>
    </row>
    <row r="33" spans="2:8" x14ac:dyDescent="0.25">
      <c r="B33" s="51"/>
      <c r="C33" s="48"/>
      <c r="D33" s="48"/>
      <c r="E33" s="48"/>
      <c r="F33" s="48"/>
      <c r="G33" s="7"/>
      <c r="H33" s="7"/>
    </row>
    <row r="34" spans="2:8" x14ac:dyDescent="0.25">
      <c r="B34" s="49"/>
      <c r="C34" s="50"/>
      <c r="D34" s="50"/>
      <c r="E34" s="50"/>
      <c r="F34" s="50"/>
      <c r="G34" s="8"/>
      <c r="H34" s="8"/>
    </row>
    <row r="35" spans="2:8" x14ac:dyDescent="0.25">
      <c r="B35" s="51"/>
      <c r="C35" s="48"/>
      <c r="D35" s="48"/>
      <c r="E35" s="48"/>
      <c r="F35" s="48"/>
      <c r="G35" s="7"/>
      <c r="H35" s="7"/>
    </row>
    <row r="36" spans="2:8" x14ac:dyDescent="0.25">
      <c r="B36" s="49"/>
      <c r="C36" s="50"/>
      <c r="D36" s="50"/>
      <c r="E36" s="50"/>
      <c r="F36" s="50"/>
      <c r="G36" s="8"/>
      <c r="H36" s="8"/>
    </row>
    <row r="37" spans="2:8" x14ac:dyDescent="0.25">
      <c r="B37" s="51"/>
      <c r="C37" s="48"/>
      <c r="D37" s="48"/>
      <c r="E37" s="48"/>
      <c r="F37" s="48"/>
      <c r="G37" s="7"/>
      <c r="H37" s="7"/>
    </row>
    <row r="38" spans="2:8" x14ac:dyDescent="0.25">
      <c r="B38" s="54" t="s">
        <v>87</v>
      </c>
      <c r="C38" s="55"/>
      <c r="D38" s="56"/>
      <c r="E38" s="56"/>
      <c r="F38" s="56"/>
      <c r="G38" s="57"/>
      <c r="H38" s="19">
        <f>SUM(H6:H37)</f>
        <v>0</v>
      </c>
    </row>
  </sheetData>
  <pageMargins left="0.7" right="0.7" top="0.75" bottom="0.75" header="0.3" footer="0.3"/>
  <pageSetup paperSize="9" scale="86"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election activeCell="E34" sqref="E34"/>
    </sheetView>
  </sheetViews>
  <sheetFormatPr defaultRowHeight="15" x14ac:dyDescent="0.25"/>
  <cols>
    <col min="1" max="1" width="2.42578125" customWidth="1"/>
    <col min="2" max="2" width="5.5703125" customWidth="1"/>
    <col min="3" max="3" width="33.28515625" customWidth="1"/>
    <col min="4" max="4" width="15.7109375" customWidth="1"/>
    <col min="5" max="5" width="19" customWidth="1"/>
  </cols>
  <sheetData>
    <row r="1" spans="1:8" x14ac:dyDescent="0.25">
      <c r="A1" s="84"/>
      <c r="B1" s="86"/>
      <c r="C1" s="86"/>
      <c r="D1" s="86"/>
      <c r="E1" s="86"/>
      <c r="F1" s="86"/>
    </row>
    <row r="2" spans="1:8" x14ac:dyDescent="0.25">
      <c r="A2" s="84"/>
      <c r="B2" s="86"/>
      <c r="D2" s="86"/>
      <c r="E2" s="86"/>
      <c r="F2" s="86"/>
    </row>
    <row r="3" spans="1:8" x14ac:dyDescent="0.25">
      <c r="A3" s="84"/>
      <c r="B3" s="86"/>
      <c r="C3" s="86"/>
      <c r="D3" s="86"/>
      <c r="E3" s="86"/>
      <c r="F3" s="86"/>
    </row>
    <row r="4" spans="1:8" ht="57" customHeight="1" x14ac:dyDescent="0.25">
      <c r="A4" s="84"/>
      <c r="B4" s="86"/>
      <c r="C4" s="86"/>
      <c r="D4" s="86"/>
      <c r="E4" s="86"/>
      <c r="F4" s="86"/>
    </row>
    <row r="5" spans="1:8" ht="47.25" customHeight="1" x14ac:dyDescent="0.25">
      <c r="A5" s="84"/>
      <c r="B5" s="107" t="s">
        <v>330</v>
      </c>
      <c r="C5" s="108"/>
      <c r="D5" s="108"/>
      <c r="E5" s="109"/>
      <c r="F5" s="85"/>
    </row>
    <row r="6" spans="1:8" ht="15.75" thickBot="1" x14ac:dyDescent="0.3">
      <c r="C6" s="84"/>
      <c r="D6" s="84"/>
    </row>
    <row r="7" spans="1:8" s="70" customFormat="1" ht="19.5" customHeight="1" thickTop="1" x14ac:dyDescent="0.25">
      <c r="B7" s="110" t="s">
        <v>176</v>
      </c>
      <c r="C7" s="111"/>
      <c r="D7" s="111"/>
      <c r="E7" s="83" t="s">
        <v>175</v>
      </c>
      <c r="F7" s="71"/>
    </row>
    <row r="8" spans="1:8" s="70" customFormat="1" ht="19.5" customHeight="1" x14ac:dyDescent="0.25">
      <c r="A8" s="82"/>
      <c r="B8" s="81" t="s">
        <v>174</v>
      </c>
      <c r="C8" s="106" t="s">
        <v>173</v>
      </c>
      <c r="D8" s="106"/>
      <c r="E8" s="74"/>
      <c r="F8" s="71"/>
      <c r="G8" s="80"/>
    </row>
    <row r="9" spans="1:8" s="70" customFormat="1" ht="19.5" customHeight="1" x14ac:dyDescent="0.25">
      <c r="B9" s="78" t="s">
        <v>172</v>
      </c>
      <c r="C9" s="106" t="s">
        <v>177</v>
      </c>
      <c r="D9" s="106"/>
      <c r="E9" s="74"/>
      <c r="F9" s="71"/>
    </row>
    <row r="10" spans="1:8" s="70" customFormat="1" ht="19.5" customHeight="1" x14ac:dyDescent="0.25">
      <c r="B10" s="78" t="s">
        <v>171</v>
      </c>
      <c r="C10" s="106" t="s">
        <v>178</v>
      </c>
      <c r="D10" s="106"/>
      <c r="E10" s="74"/>
      <c r="F10" s="71"/>
    </row>
    <row r="11" spans="1:8" s="70" customFormat="1" ht="19.5" customHeight="1" thickBot="1" x14ac:dyDescent="0.3">
      <c r="B11" s="78" t="s">
        <v>170</v>
      </c>
      <c r="C11" s="106" t="s">
        <v>11</v>
      </c>
      <c r="D11" s="106"/>
      <c r="E11" s="74"/>
      <c r="F11" s="71"/>
    </row>
    <row r="12" spans="1:8" s="70" customFormat="1" ht="19.5" customHeight="1" thickTop="1" thickBot="1" x14ac:dyDescent="0.3">
      <c r="B12" s="78"/>
      <c r="C12" s="106"/>
      <c r="D12" s="106"/>
      <c r="E12" s="76"/>
      <c r="H12" s="79"/>
    </row>
    <row r="13" spans="1:8" s="70" customFormat="1" ht="19.5" customHeight="1" thickTop="1" x14ac:dyDescent="0.25">
      <c r="B13" s="78"/>
      <c r="C13" s="106"/>
      <c r="D13" s="106"/>
      <c r="E13" s="76"/>
    </row>
    <row r="14" spans="1:8" s="70" customFormat="1" ht="19.5" customHeight="1" x14ac:dyDescent="0.25">
      <c r="B14" s="78"/>
      <c r="C14" s="106"/>
      <c r="D14" s="106"/>
      <c r="E14" s="74"/>
      <c r="F14" s="71"/>
    </row>
    <row r="15" spans="1:8" s="70" customFormat="1" ht="19.5" customHeight="1" x14ac:dyDescent="0.25">
      <c r="B15" s="78"/>
      <c r="C15" s="106"/>
      <c r="D15" s="106"/>
      <c r="E15" s="74"/>
      <c r="F15" s="71"/>
    </row>
    <row r="16" spans="1:8" s="70" customFormat="1" ht="19.5" customHeight="1" x14ac:dyDescent="0.25">
      <c r="B16" s="78"/>
      <c r="C16" s="106"/>
      <c r="D16" s="106"/>
      <c r="E16" s="74"/>
      <c r="F16" s="71"/>
    </row>
    <row r="17" spans="2:6" s="70" customFormat="1" ht="19.5" customHeight="1" x14ac:dyDescent="0.25">
      <c r="B17" s="78"/>
      <c r="C17" s="106"/>
      <c r="D17" s="106"/>
      <c r="E17" s="74"/>
      <c r="F17" s="71"/>
    </row>
    <row r="18" spans="2:6" s="70" customFormat="1" ht="8.25" customHeight="1" x14ac:dyDescent="0.25">
      <c r="B18" s="99"/>
      <c r="C18" s="100"/>
      <c r="D18" s="101"/>
      <c r="E18" s="77"/>
    </row>
    <row r="19" spans="2:6" s="70" customFormat="1" ht="19.5" customHeight="1" x14ac:dyDescent="0.25">
      <c r="B19" s="103" t="s">
        <v>169</v>
      </c>
      <c r="C19" s="104"/>
      <c r="D19" s="105"/>
      <c r="E19" s="74"/>
      <c r="F19" s="71"/>
    </row>
    <row r="20" spans="2:6" s="70" customFormat="1" ht="9" customHeight="1" x14ac:dyDescent="0.25">
      <c r="B20" s="99"/>
      <c r="C20" s="100"/>
      <c r="D20" s="101"/>
      <c r="E20" s="75"/>
      <c r="F20" s="71"/>
    </row>
    <row r="21" spans="2:6" s="70" customFormat="1" ht="19.5" customHeight="1" x14ac:dyDescent="0.25">
      <c r="B21" s="103" t="s">
        <v>321</v>
      </c>
      <c r="C21" s="104"/>
      <c r="D21" s="105"/>
      <c r="E21" s="76"/>
    </row>
    <row r="22" spans="2:6" s="70" customFormat="1" ht="7.5" customHeight="1" x14ac:dyDescent="0.25">
      <c r="B22" s="99"/>
      <c r="C22" s="100"/>
      <c r="D22" s="101"/>
      <c r="E22" s="75"/>
      <c r="F22" s="71"/>
    </row>
    <row r="23" spans="2:6" s="70" customFormat="1" ht="19.5" customHeight="1" x14ac:dyDescent="0.25">
      <c r="B23" s="103" t="s">
        <v>169</v>
      </c>
      <c r="C23" s="104"/>
      <c r="D23" s="105"/>
      <c r="E23" s="74"/>
      <c r="F23" s="71"/>
    </row>
    <row r="24" spans="2:6" s="70" customFormat="1" ht="6.75" customHeight="1" x14ac:dyDescent="0.25">
      <c r="B24" s="99"/>
      <c r="C24" s="100"/>
      <c r="D24" s="101"/>
      <c r="E24" s="75"/>
      <c r="F24" s="71"/>
    </row>
    <row r="25" spans="2:6" s="70" customFormat="1" ht="19.5" customHeight="1" thickBot="1" x14ac:dyDescent="0.3">
      <c r="B25" s="95" t="s">
        <v>168</v>
      </c>
      <c r="C25" s="96"/>
      <c r="D25" s="97"/>
      <c r="E25" s="74"/>
      <c r="F25" s="71"/>
    </row>
    <row r="26" spans="2:6" s="70" customFormat="1" ht="7.5" customHeight="1" thickTop="1" thickBot="1" x14ac:dyDescent="0.3">
      <c r="B26" s="102"/>
      <c r="C26" s="102"/>
      <c r="D26" s="102"/>
      <c r="E26" s="73"/>
      <c r="F26" s="71"/>
    </row>
    <row r="27" spans="2:6" s="70" customFormat="1" ht="21" customHeight="1" thickTop="1" thickBot="1" x14ac:dyDescent="0.3">
      <c r="B27" s="98" t="s">
        <v>331</v>
      </c>
      <c r="C27" s="98"/>
      <c r="D27" s="98"/>
      <c r="E27" s="72"/>
      <c r="F27" s="71"/>
    </row>
    <row r="28" spans="2:6" ht="15.75" thickTop="1" x14ac:dyDescent="0.25">
      <c r="C28" s="69"/>
      <c r="D28" s="69"/>
      <c r="E28" s="69"/>
    </row>
  </sheetData>
  <mergeCells count="22">
    <mergeCell ref="B5:E5"/>
    <mergeCell ref="B7:D7"/>
    <mergeCell ref="C8:D8"/>
    <mergeCell ref="C9:D9"/>
    <mergeCell ref="C16:D16"/>
    <mergeCell ref="C17:D17"/>
    <mergeCell ref="C10:D10"/>
    <mergeCell ref="C11:D11"/>
    <mergeCell ref="C12:D12"/>
    <mergeCell ref="C13:D13"/>
    <mergeCell ref="C14:D14"/>
    <mergeCell ref="C15:D15"/>
    <mergeCell ref="B25:D25"/>
    <mergeCell ref="B27:D27"/>
    <mergeCell ref="B18:D18"/>
    <mergeCell ref="B20:D20"/>
    <mergeCell ref="B22:D22"/>
    <mergeCell ref="B24:D24"/>
    <mergeCell ref="B26:D26"/>
    <mergeCell ref="B19:D19"/>
    <mergeCell ref="B21:D21"/>
    <mergeCell ref="B23:D2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3" sqref="I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P&amp;G</vt:lpstr>
      <vt:lpstr>New</vt:lpstr>
      <vt:lpstr>Upgrade</vt:lpstr>
      <vt:lpstr>Paving</vt:lpstr>
      <vt:lpstr>Summary</vt:lpstr>
      <vt:lpstr>Sheet3</vt:lpstr>
      <vt:lpstr>New!Print_Area</vt:lpstr>
      <vt:lpstr>'P&amp;G'!Print_Area</vt:lpstr>
      <vt:lpstr>Summary!Print_Area</vt:lpstr>
      <vt:lpstr>Upgrade!Print_Area</vt:lpstr>
      <vt:lpstr>New!Print_Titles</vt:lpstr>
      <vt:lpstr>Upgrade!Print_Titles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Bradley Williams</dc:creator>
  <cp:lastModifiedBy>Andre Slabbert</cp:lastModifiedBy>
  <cp:lastPrinted>2021-01-20T07:49:49Z</cp:lastPrinted>
  <dcterms:created xsi:type="dcterms:W3CDTF">2020-11-19T08:12:22Z</dcterms:created>
  <dcterms:modified xsi:type="dcterms:W3CDTF">2021-01-22T11:23:51Z</dcterms:modified>
</cp:coreProperties>
</file>